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948578A-13BC-49EB-AB59-BF4AB35388E7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699" sheetId="1" state="hidden" r:id="rId1"/>
    <sheet name="Front Page" sheetId="44" r:id="rId2"/>
    <sheet name="Cover" sheetId="13" r:id="rId3"/>
    <sheet name="199" sheetId="10" r:id="rId4"/>
    <sheet name="198" sheetId="42" r:id="rId5"/>
    <sheet name="101" sheetId="12" r:id="rId6"/>
    <sheet name="Sheet3" sheetId="50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42" l="1"/>
  <c r="I44" i="13" l="1"/>
  <c r="G43" i="13"/>
  <c r="G42" i="13"/>
  <c r="I37" i="13"/>
  <c r="I36" i="13"/>
  <c r="I35" i="13"/>
  <c r="I34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G11" i="13"/>
  <c r="G9" i="13"/>
  <c r="G10" i="13"/>
  <c r="H64" i="10"/>
  <c r="H65" i="10"/>
  <c r="H66" i="10"/>
  <c r="H67" i="10"/>
  <c r="H68" i="10"/>
  <c r="H69" i="10"/>
  <c r="H63" i="10"/>
  <c r="I38" i="10"/>
  <c r="H38" i="10"/>
  <c r="G8" i="42" l="1"/>
  <c r="G33" i="13" s="1"/>
  <c r="G17" i="42"/>
  <c r="F17" i="42"/>
  <c r="F8" i="42"/>
  <c r="D27" i="42" l="1"/>
  <c r="D26" i="42"/>
  <c r="H34" i="10" l="1"/>
  <c r="I34" i="10"/>
  <c r="F60" i="10" l="1"/>
  <c r="I15" i="44" l="1"/>
  <c r="H15" i="44"/>
  <c r="D30" i="42" l="1"/>
  <c r="F24" i="42" l="1"/>
  <c r="G24" i="42" l="1"/>
  <c r="H24" i="42" l="1"/>
  <c r="I24" i="42" s="1"/>
  <c r="H17" i="42"/>
  <c r="H8" i="42"/>
  <c r="I45" i="13"/>
  <c r="G45" i="13"/>
  <c r="C38" i="10" l="1"/>
  <c r="D34" i="10" l="1"/>
  <c r="G167" i="10"/>
  <c r="D24" i="10"/>
  <c r="D28" i="10"/>
  <c r="D32" i="10"/>
  <c r="D35" i="10"/>
  <c r="D21" i="10"/>
  <c r="D25" i="10"/>
  <c r="D29" i="10"/>
  <c r="D33" i="10"/>
  <c r="D36" i="10"/>
  <c r="D22" i="10"/>
  <c r="D26" i="10"/>
  <c r="D30" i="10"/>
  <c r="D37" i="10"/>
  <c r="D23" i="10"/>
  <c r="D27" i="10"/>
  <c r="D31" i="10"/>
  <c r="H56" i="10"/>
  <c r="F11" i="12" l="1"/>
  <c r="D10" i="10" l="1"/>
  <c r="G19" i="12"/>
  <c r="G17" i="12"/>
  <c r="F17" i="12"/>
  <c r="H27" i="10" l="1"/>
  <c r="I25" i="10" s="1"/>
  <c r="I20" i="10" l="1"/>
  <c r="I24" i="10"/>
  <c r="I23" i="10"/>
  <c r="I22" i="10"/>
  <c r="I26" i="10"/>
  <c r="I21" i="10"/>
  <c r="I38" i="13"/>
  <c r="G38" i="13"/>
  <c r="G153" i="10"/>
  <c r="F153" i="10"/>
  <c r="G147" i="10"/>
  <c r="F147" i="10"/>
  <c r="I27" i="10" l="1"/>
  <c r="H147" i="10"/>
  <c r="I147" i="10" s="1"/>
  <c r="H153" i="10"/>
  <c r="I153" i="10" s="1"/>
  <c r="G11" i="12" l="1"/>
  <c r="G7" i="12" l="1"/>
  <c r="G30" i="13" l="1"/>
  <c r="I30" i="13"/>
  <c r="F7" i="10"/>
  <c r="G7" i="10"/>
  <c r="G166" i="10" l="1"/>
  <c r="H59" i="10" l="1"/>
  <c r="H58" i="10"/>
  <c r="H57" i="10"/>
  <c r="H55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I89" i="10"/>
  <c r="I90" i="10" s="1"/>
  <c r="G108" i="10"/>
  <c r="I108" i="10" s="1"/>
  <c r="G96" i="10"/>
  <c r="I96" i="10" s="1"/>
  <c r="G90" i="10"/>
  <c r="G21" i="12"/>
  <c r="G20" i="12"/>
  <c r="G102" i="10"/>
  <c r="I102" i="10" s="1"/>
  <c r="G84" i="10"/>
  <c r="I84" i="10" s="1"/>
  <c r="G78" i="10"/>
  <c r="I78" i="10" s="1"/>
  <c r="G70" i="10"/>
  <c r="F70" i="10"/>
  <c r="H7" i="10" l="1"/>
  <c r="D20" i="10"/>
  <c r="F7" i="12"/>
  <c r="I14" i="1"/>
  <c r="I7" i="10" l="1"/>
  <c r="D38" i="10"/>
  <c r="H70" i="10"/>
  <c r="I70" i="10" s="1"/>
  <c r="H17" i="12"/>
  <c r="I17" i="12" s="1"/>
  <c r="H11" i="12"/>
  <c r="I11" i="12" s="1"/>
  <c r="H7" i="12"/>
  <c r="I7" i="12" s="1"/>
  <c r="G60" i="10" l="1"/>
  <c r="H60" i="10" l="1"/>
  <c r="I60" i="10" s="1"/>
  <c r="G168" i="10"/>
</calcChain>
</file>

<file path=xl/sharedStrings.xml><?xml version="1.0" encoding="utf-8"?>
<sst xmlns="http://schemas.openxmlformats.org/spreadsheetml/2006/main" count="392" uniqueCount="191">
  <si>
    <t>CAPITAL PROJECTS FUND 699</t>
  </si>
  <si>
    <t>Estimated Revenues</t>
  </si>
  <si>
    <t>Bond Proceeds - Balance Brought Forward</t>
  </si>
  <si>
    <t xml:space="preserve"> </t>
  </si>
  <si>
    <t>Appropriations</t>
  </si>
  <si>
    <t>Construction/Practice and Competition Gymnasium</t>
  </si>
  <si>
    <t>Estimated Revenues &amp; Fund Balance</t>
  </si>
  <si>
    <t>Interest Earnings</t>
  </si>
  <si>
    <t>62XX - Professional Services</t>
  </si>
  <si>
    <t>63XX - Supplies &amp; Material</t>
  </si>
  <si>
    <t>61XX - Payroll Costs</t>
  </si>
  <si>
    <t>Appropriations by Function</t>
  </si>
  <si>
    <t>64XX - Misc Fees/Travel Costs</t>
  </si>
  <si>
    <t>By Function:</t>
  </si>
  <si>
    <t>11-Instruction</t>
  </si>
  <si>
    <t>12-Media Services</t>
  </si>
  <si>
    <t>13-Professional Development</t>
  </si>
  <si>
    <t>23-Campus Administration</t>
  </si>
  <si>
    <t>31-Counseling Services</t>
  </si>
  <si>
    <t>33-Health Services</t>
  </si>
  <si>
    <t>34-Transportation Services</t>
  </si>
  <si>
    <t>36-Ex/Co-Curricular</t>
  </si>
  <si>
    <t>41-District Administration</t>
  </si>
  <si>
    <t>51-Facilities</t>
  </si>
  <si>
    <t>52-Security and Monitoring</t>
  </si>
  <si>
    <t>53-Technology</t>
  </si>
  <si>
    <t>93-Payments to Fiscal Agents</t>
  </si>
  <si>
    <t>00-Transfer Out</t>
  </si>
  <si>
    <t>Amount</t>
  </si>
  <si>
    <t>Percentage</t>
  </si>
  <si>
    <t>Function 35-Food Service</t>
  </si>
  <si>
    <t>Appropriations by Object</t>
  </si>
  <si>
    <t>Revenues</t>
  </si>
  <si>
    <t>Inc/Dec.</t>
  </si>
  <si>
    <t>% inc/Dec</t>
  </si>
  <si>
    <t>% Inc/Dec</t>
  </si>
  <si>
    <t>Inc/Dec</t>
  </si>
  <si>
    <t>Highlights</t>
  </si>
  <si>
    <t>Supplies &amp; Material</t>
  </si>
  <si>
    <t>Misc Fees/Travel Costs</t>
  </si>
  <si>
    <t>Payroll Costs</t>
  </si>
  <si>
    <t>Total Estimated Revenues</t>
  </si>
  <si>
    <t>66XX - Capital Assets</t>
  </si>
  <si>
    <t>66XX - Capital Assets/Facilities</t>
  </si>
  <si>
    <t>71-Debt Services</t>
  </si>
  <si>
    <t>89XX - Transfer Out</t>
  </si>
  <si>
    <t>Special Programs</t>
  </si>
  <si>
    <t>99-Other Payments</t>
  </si>
  <si>
    <t>Difference</t>
  </si>
  <si>
    <t>Total</t>
  </si>
  <si>
    <t>By Object:</t>
  </si>
  <si>
    <t>By Function and Object:</t>
  </si>
  <si>
    <t>65XX - Capital Lease</t>
  </si>
  <si>
    <t>Gifted &amp; Talented (PIC 21)</t>
  </si>
  <si>
    <t>15% Discretionary</t>
  </si>
  <si>
    <t>85% Non Discretionary</t>
  </si>
  <si>
    <t>10% Discretionary</t>
  </si>
  <si>
    <t>90% Non Discretionary</t>
  </si>
  <si>
    <t>Career &amp; Technology (PIC 22)</t>
  </si>
  <si>
    <t>High School Allotment (PIC 31)</t>
  </si>
  <si>
    <t>State Compensatory Education (PIC 30)</t>
  </si>
  <si>
    <t>English as a Second Language (PIC 25)</t>
  </si>
  <si>
    <t>Special Education (PIC 23)</t>
  </si>
  <si>
    <t>Career &amp; Technology</t>
  </si>
  <si>
    <t>Special Education</t>
  </si>
  <si>
    <t>State Compensatory</t>
  </si>
  <si>
    <t>Regular Program</t>
  </si>
  <si>
    <t>Appropriations Comparison Report</t>
  </si>
  <si>
    <t>Fund 101 - Food Service</t>
  </si>
  <si>
    <t>Fund 199 - General Maintenance</t>
  </si>
  <si>
    <t>Facilities</t>
  </si>
  <si>
    <t>Health Services</t>
  </si>
  <si>
    <t>Counseling Services</t>
  </si>
  <si>
    <t>Campus Administration</t>
  </si>
  <si>
    <t>District Administration</t>
  </si>
  <si>
    <t>61-Community Involvement</t>
  </si>
  <si>
    <t>Budget Adoption by Fund and Function</t>
  </si>
  <si>
    <t>Function:</t>
  </si>
  <si>
    <t>Food Services</t>
  </si>
  <si>
    <t>Ex/Co-Curricular</t>
  </si>
  <si>
    <t>00</t>
  </si>
  <si>
    <t>Estimated Revenue</t>
  </si>
  <si>
    <t>57XX - Local Revenue</t>
  </si>
  <si>
    <t>58XX - State Revenue</t>
  </si>
  <si>
    <t>59XX - Federal Revenue</t>
  </si>
  <si>
    <t>79XX - Other Resources</t>
  </si>
  <si>
    <t>Instruction</t>
  </si>
  <si>
    <t>Media Services</t>
  </si>
  <si>
    <t>Professional Development</t>
  </si>
  <si>
    <t>Transportation Services</t>
  </si>
  <si>
    <t>Security and Monitoring</t>
  </si>
  <si>
    <t>Technology</t>
  </si>
  <si>
    <t>Payments to Fiscal Agents</t>
  </si>
  <si>
    <t>Other Payments/Appraisal District</t>
  </si>
  <si>
    <t>Projected</t>
  </si>
  <si>
    <t>2011-2012</t>
  </si>
  <si>
    <t>61-Parental Involvement</t>
  </si>
  <si>
    <t>2012-2013</t>
  </si>
  <si>
    <t>Contracted Services</t>
  </si>
  <si>
    <t>2013-2014</t>
  </si>
  <si>
    <t>2014-2015</t>
  </si>
  <si>
    <t>2015-2016</t>
  </si>
  <si>
    <t>2016-2017</t>
  </si>
  <si>
    <t>2017-2018</t>
  </si>
  <si>
    <t>Athletics</t>
  </si>
  <si>
    <t>Montessori</t>
  </si>
  <si>
    <t>Transfer Out/Food Service Fund</t>
  </si>
  <si>
    <t>Students are provided with a free breakfast meal as per the federally funded Universal Breakfast Program.</t>
  </si>
  <si>
    <t>Balanced Budget</t>
  </si>
  <si>
    <t>Appropriations by Function &amp; Object</t>
  </si>
  <si>
    <t>57XX - Local Revenues</t>
  </si>
  <si>
    <t>58XX - State Revenues</t>
  </si>
  <si>
    <t>59XX - Federal Revenues</t>
  </si>
  <si>
    <t>79XX - Other Resources /General Fund Transfer In</t>
  </si>
  <si>
    <t xml:space="preserve">59XX - Federal Revenues (MAC/SHARS) </t>
  </si>
  <si>
    <t>State Revenue Special Program Allocation</t>
  </si>
  <si>
    <t>Projected Appropriations</t>
  </si>
  <si>
    <t>Fund Balance Impact (Surplus/Deficit)</t>
  </si>
  <si>
    <t>Projected Budget Deficit/Surplus</t>
  </si>
  <si>
    <t>MARATHON INDEPENDENT SCHOOL DISTRICT</t>
  </si>
  <si>
    <t>School Breakfast Program - Breakfast Offered Daily! Free to Students of MISD</t>
  </si>
  <si>
    <t>No Salary</t>
  </si>
  <si>
    <t>Costs</t>
  </si>
  <si>
    <t>Salary +</t>
  </si>
  <si>
    <t>Minimal Cost</t>
  </si>
  <si>
    <t>91 - Recapture Payment to TEA</t>
  </si>
  <si>
    <t>65XX - Lease Payment/School Bus</t>
  </si>
  <si>
    <t>FOOD SERVICE - FUND 101</t>
  </si>
  <si>
    <t>3700 - Fund Balance</t>
  </si>
  <si>
    <t>51</t>
  </si>
  <si>
    <t>6XXX - Facilities</t>
  </si>
  <si>
    <t>Sub-Fund 198 - Construction/Facilities Projects</t>
  </si>
  <si>
    <t>66XX - Capital Assets/Bus</t>
  </si>
  <si>
    <t>Parental Involvement</t>
  </si>
  <si>
    <t>Recapture Payment to TEA</t>
  </si>
  <si>
    <t>Debt Services</t>
  </si>
  <si>
    <t>Function 81 - Capital Improvements</t>
  </si>
  <si>
    <t>Function 51 - Facilities/Non Capitalized</t>
  </si>
  <si>
    <t>62xx</t>
  </si>
  <si>
    <t>63xx</t>
  </si>
  <si>
    <t>66xx</t>
  </si>
  <si>
    <t>Materials</t>
  </si>
  <si>
    <t>Capital Improvements</t>
  </si>
  <si>
    <t>Fund balance</t>
  </si>
  <si>
    <t>Fund 199 - Balanced Budget (Appropriations supported by estimated revenues)</t>
  </si>
  <si>
    <t>Fund 198 - Reflected as a deficit budget. (Appropriation will be funded with the designated fund balance)</t>
  </si>
  <si>
    <t>Fund 101 - Balanced Budget (Appropriations supported by estimated revenues and other general maintenance resources)</t>
  </si>
  <si>
    <t>Funding</t>
  </si>
  <si>
    <t>2018-2019</t>
  </si>
  <si>
    <t>District funds used to supplement School Breakfast Program</t>
  </si>
  <si>
    <t>3700 -  Fund Balance - Designated for Technology</t>
  </si>
  <si>
    <t>53</t>
  </si>
  <si>
    <t>6491-701</t>
  </si>
  <si>
    <t>6491-750</t>
  </si>
  <si>
    <t>Legally-Required Public Notices</t>
  </si>
  <si>
    <t>Superintendent's Office</t>
  </si>
  <si>
    <t>Business Office</t>
  </si>
  <si>
    <t>6491-702</t>
  </si>
  <si>
    <t>Board of Trustees</t>
  </si>
  <si>
    <t>2019-2020</t>
  </si>
  <si>
    <t>Note:  2018-2019 Data Subject to Change by Fiscal Year End</t>
  </si>
  <si>
    <t>($21,618 - Donation in 18-19)</t>
  </si>
  <si>
    <t>Function 52 - Facilities/Security</t>
  </si>
  <si>
    <t>5700 - Donation for Playground Equipment</t>
  </si>
  <si>
    <t>Function 11 - Technology Equipment</t>
  </si>
  <si>
    <t>Function 41 - Technology Equipment</t>
  </si>
  <si>
    <t>Function 53 - Technology/Equipment/Servers</t>
  </si>
  <si>
    <t>3700 -  Fund Balance - Designated for Facilities</t>
  </si>
  <si>
    <t>3700 - Fund Balance - Designated for Security</t>
  </si>
  <si>
    <t>64xx</t>
  </si>
  <si>
    <t>Other - Security Training</t>
  </si>
  <si>
    <t>Other</t>
  </si>
  <si>
    <r>
      <rPr>
        <b/>
        <sz val="10"/>
        <color theme="1"/>
        <rFont val="Calibri"/>
        <family val="2"/>
        <scheme val="minor"/>
      </rPr>
      <t>By Function</t>
    </r>
    <r>
      <rPr>
        <b/>
        <sz val="11"/>
        <color theme="1"/>
        <rFont val="Calibri"/>
        <family val="2"/>
        <scheme val="minor"/>
      </rPr>
      <t xml:space="preserve">: </t>
    </r>
    <r>
      <rPr>
        <b/>
        <sz val="9"/>
        <color theme="1"/>
        <rFont val="Calibri"/>
        <family val="2"/>
        <scheme val="minor"/>
      </rPr>
      <t>2018-2019 Data Subject to Change by Fiscal Year End</t>
    </r>
  </si>
  <si>
    <t>College Readiness*</t>
  </si>
  <si>
    <t>Dyslexia*</t>
  </si>
  <si>
    <t>Early Education*</t>
  </si>
  <si>
    <t>This is a breakdown showing TEA's requirement on the amount of state funds that MISD must spend towards the identified special programs.  Programs  identified with an * indicates "waiting in guidance from TEA due to the passing of HB3"</t>
  </si>
  <si>
    <t>New Reporting Requirement - HB1495</t>
  </si>
  <si>
    <t>Advocacy - Lobbying</t>
  </si>
  <si>
    <t>6214-701</t>
  </si>
  <si>
    <t>Reporting Requirement - SB622</t>
  </si>
  <si>
    <r>
      <t xml:space="preserve">By Object: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Note 2018-2019 data subject to change at year end</t>
    </r>
  </si>
  <si>
    <t>GENERAL MAINTENANCE FUND , FUND 199</t>
  </si>
  <si>
    <t>11</t>
  </si>
  <si>
    <t>52</t>
  </si>
  <si>
    <t>6XXX - Instructional Technology</t>
  </si>
  <si>
    <t>6XXX - Security</t>
  </si>
  <si>
    <t>6XXX - Technology</t>
  </si>
  <si>
    <t>CONSTRUCTION/FACILITIES/TECHNOLOGY PROJECTS
ASSIGNED FUND BALANCES - FUND 198</t>
  </si>
  <si>
    <t>Adopted by MISD Board of Trustees - August 28, 2019</t>
  </si>
  <si>
    <t>2019-2020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</si>
</sst>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[$-F800]dddd\,\ mmmm\ dd\,\ yyyy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E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/>
    <xf numFmtId="8" fontId="1" fillId="0" borderId="0" xfId="0" applyNumberFormat="1" applyFont="1"/>
    <xf numFmtId="0" fontId="3" fillId="0" borderId="0" xfId="0" applyFont="1" applyAlignment="1">
      <alignment horizontal="left" indent="2"/>
    </xf>
    <xf numFmtId="8" fontId="3" fillId="0" borderId="0" xfId="0" applyNumberFormat="1" applyFont="1"/>
    <xf numFmtId="8" fontId="3" fillId="0" borderId="7" xfId="0" applyNumberFormat="1" applyFont="1" applyBorder="1"/>
    <xf numFmtId="0" fontId="0" fillId="0" borderId="0" xfId="0" applyBorder="1"/>
    <xf numFmtId="0" fontId="0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 applyFill="1"/>
    <xf numFmtId="0" fontId="0" fillId="0" borderId="0" xfId="0" applyFill="1"/>
    <xf numFmtId="0" fontId="11" fillId="0" borderId="0" xfId="0" applyFont="1"/>
    <xf numFmtId="0" fontId="9" fillId="0" borderId="0" xfId="0" applyFont="1" applyAlignment="1">
      <alignment horizontal="left" indent="2"/>
    </xf>
    <xf numFmtId="165" fontId="9" fillId="0" borderId="0" xfId="0" applyNumberFormat="1" applyFont="1" applyFill="1" applyBorder="1"/>
    <xf numFmtId="165" fontId="9" fillId="0" borderId="0" xfId="0" applyNumberFormat="1" applyFont="1"/>
    <xf numFmtId="165" fontId="9" fillId="0" borderId="7" xfId="0" applyNumberFormat="1" applyFont="1" applyBorder="1"/>
    <xf numFmtId="165" fontId="9" fillId="0" borderId="7" xfId="0" applyNumberFormat="1" applyFont="1" applyFill="1" applyBorder="1"/>
    <xf numFmtId="10" fontId="9" fillId="0" borderId="0" xfId="2" applyNumberFormat="1" applyFont="1"/>
    <xf numFmtId="0" fontId="9" fillId="0" borderId="0" xfId="0" applyFont="1" applyAlignment="1">
      <alignment horizontal="left" indent="1"/>
    </xf>
    <xf numFmtId="165" fontId="9" fillId="0" borderId="0" xfId="0" applyNumberFormat="1" applyFont="1" applyBorder="1"/>
    <xf numFmtId="10" fontId="9" fillId="0" borderId="17" xfId="2" applyNumberFormat="1" applyFont="1" applyBorder="1"/>
    <xf numFmtId="0" fontId="9" fillId="0" borderId="0" xfId="0" applyFont="1" applyBorder="1" applyAlignment="1">
      <alignment horizontal="left" indent="2"/>
    </xf>
    <xf numFmtId="0" fontId="9" fillId="0" borderId="0" xfId="0" applyFont="1" applyBorder="1"/>
    <xf numFmtId="0" fontId="12" fillId="0" borderId="0" xfId="0" applyFont="1"/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65" fontId="9" fillId="0" borderId="0" xfId="0" applyNumberFormat="1" applyFont="1" applyFill="1"/>
    <xf numFmtId="165" fontId="8" fillId="0" borderId="0" xfId="0" applyNumberFormat="1" applyFont="1" applyFill="1" applyBorder="1"/>
    <xf numFmtId="165" fontId="13" fillId="0" borderId="0" xfId="0" applyNumberFormat="1" applyFont="1" applyFill="1" applyBorder="1"/>
    <xf numFmtId="10" fontId="13" fillId="0" borderId="0" xfId="2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16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5" fillId="0" borderId="0" xfId="0" applyFont="1" applyBorder="1" applyAlignment="1"/>
    <xf numFmtId="165" fontId="0" fillId="0" borderId="0" xfId="0" applyNumberFormat="1" applyFill="1" applyBorder="1"/>
    <xf numFmtId="0" fontId="16" fillId="0" borderId="0" xfId="0" applyFont="1"/>
    <xf numFmtId="165" fontId="16" fillId="0" borderId="0" xfId="0" applyNumberFormat="1" applyFont="1"/>
    <xf numFmtId="0" fontId="11" fillId="0" borderId="0" xfId="0" applyFont="1" applyFill="1"/>
    <xf numFmtId="0" fontId="1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2" borderId="22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165" fontId="9" fillId="0" borderId="21" xfId="0" applyNumberFormat="1" applyFont="1" applyBorder="1"/>
    <xf numFmtId="165" fontId="9" fillId="2" borderId="34" xfId="0" applyNumberFormat="1" applyFont="1" applyFill="1" applyBorder="1"/>
    <xf numFmtId="165" fontId="9" fillId="2" borderId="35" xfId="0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5" fontId="9" fillId="2" borderId="22" xfId="0" applyNumberFormat="1" applyFont="1" applyFill="1" applyBorder="1"/>
    <xf numFmtId="165" fontId="16" fillId="0" borderId="0" xfId="0" applyNumberFormat="1" applyFont="1" applyFill="1" applyBorder="1"/>
    <xf numFmtId="0" fontId="8" fillId="0" borderId="32" xfId="0" applyFont="1" applyFill="1" applyBorder="1" applyAlignment="1">
      <alignment horizontal="center"/>
    </xf>
    <xf numFmtId="165" fontId="8" fillId="0" borderId="36" xfId="0" applyNumberFormat="1" applyFont="1" applyFill="1" applyBorder="1" applyAlignment="1">
      <alignment horizontal="center"/>
    </xf>
    <xf numFmtId="0" fontId="9" fillId="2" borderId="18" xfId="0" applyFont="1" applyFill="1" applyBorder="1"/>
    <xf numFmtId="165" fontId="9" fillId="0" borderId="0" xfId="1" applyNumberFormat="1" applyFont="1" applyFill="1"/>
    <xf numFmtId="6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165" fontId="7" fillId="2" borderId="0" xfId="0" applyNumberFormat="1" applyFont="1" applyFill="1" applyBorder="1"/>
    <xf numFmtId="0" fontId="0" fillId="0" borderId="0" xfId="0" applyFont="1" applyFill="1"/>
    <xf numFmtId="0" fontId="1" fillId="0" borderId="0" xfId="0" applyFont="1" applyFill="1"/>
    <xf numFmtId="165" fontId="1" fillId="0" borderId="8" xfId="0" applyNumberFormat="1" applyFont="1" applyFill="1" applyBorder="1"/>
    <xf numFmtId="165" fontId="1" fillId="2" borderId="22" xfId="0" applyNumberFormat="1" applyFont="1" applyFill="1" applyBorder="1"/>
    <xf numFmtId="165" fontId="1" fillId="0" borderId="10" xfId="0" applyNumberFormat="1" applyFont="1" applyFill="1" applyBorder="1"/>
    <xf numFmtId="0" fontId="0" fillId="0" borderId="0" xfId="0" applyFont="1" applyFill="1" applyAlignment="1">
      <alignment horizontal="left"/>
    </xf>
    <xf numFmtId="165" fontId="0" fillId="0" borderId="0" xfId="0" applyNumberFormat="1" applyFont="1" applyFill="1"/>
    <xf numFmtId="165" fontId="0" fillId="2" borderId="34" xfId="0" applyNumberFormat="1" applyFont="1" applyFill="1" applyBorder="1"/>
    <xf numFmtId="10" fontId="1" fillId="0" borderId="22" xfId="2" applyNumberFormat="1" applyFont="1" applyFill="1" applyBorder="1"/>
    <xf numFmtId="0" fontId="0" fillId="0" borderId="0" xfId="0" applyFont="1" applyFill="1" applyBorder="1"/>
    <xf numFmtId="165" fontId="0" fillId="0" borderId="0" xfId="0" applyNumberFormat="1" applyFont="1" applyFill="1" applyBorder="1"/>
    <xf numFmtId="165" fontId="1" fillId="0" borderId="0" xfId="0" applyNumberFormat="1" applyFont="1" applyFill="1" applyBorder="1"/>
    <xf numFmtId="165" fontId="1" fillId="2" borderId="34" xfId="0" applyNumberFormat="1" applyFont="1" applyFill="1" applyBorder="1"/>
    <xf numFmtId="165" fontId="1" fillId="2" borderId="3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24" xfId="0" applyFont="1" applyFill="1" applyBorder="1" applyAlignment="1"/>
    <xf numFmtId="0" fontId="0" fillId="0" borderId="23" xfId="0" applyFont="1" applyFill="1" applyBorder="1" applyAlignment="1"/>
    <xf numFmtId="165" fontId="0" fillId="2" borderId="37" xfId="0" applyNumberFormat="1" applyFont="1" applyFill="1" applyBorder="1"/>
    <xf numFmtId="10" fontId="0" fillId="0" borderId="25" xfId="0" applyNumberFormat="1" applyFont="1" applyFill="1" applyBorder="1"/>
    <xf numFmtId="0" fontId="0" fillId="0" borderId="26" xfId="0" applyFont="1" applyFill="1" applyBorder="1" applyAlignment="1"/>
    <xf numFmtId="0" fontId="0" fillId="0" borderId="0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9" fontId="1" fillId="2" borderId="10" xfId="2" applyFont="1" applyFill="1" applyBorder="1"/>
    <xf numFmtId="165" fontId="0" fillId="0" borderId="0" xfId="1" applyNumberFormat="1" applyFont="1" applyFill="1"/>
    <xf numFmtId="0" fontId="1" fillId="0" borderId="0" xfId="0" applyFont="1" applyFill="1" applyBorder="1" applyAlignment="1">
      <alignment horizontal="center"/>
    </xf>
    <xf numFmtId="10" fontId="0" fillId="0" borderId="0" xfId="0" applyNumberFormat="1" applyFont="1" applyFill="1" applyBorder="1"/>
    <xf numFmtId="0" fontId="1" fillId="2" borderId="32" xfId="0" applyFont="1" applyFill="1" applyBorder="1" applyAlignment="1">
      <alignment horizontal="center"/>
    </xf>
    <xf numFmtId="0" fontId="0" fillId="0" borderId="23" xfId="0" applyFont="1" applyFill="1" applyBorder="1"/>
    <xf numFmtId="10" fontId="0" fillId="0" borderId="0" xfId="2" applyNumberFormat="1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0" fillId="0" borderId="0" xfId="0" applyFont="1" applyFill="1" applyAlignment="1">
      <alignment horizontal="left" indent="2"/>
    </xf>
    <xf numFmtId="164" fontId="0" fillId="0" borderId="0" xfId="0" applyNumberFormat="1" applyFont="1" applyFill="1"/>
    <xf numFmtId="165" fontId="1" fillId="0" borderId="9" xfId="0" applyNumberFormat="1" applyFont="1" applyFill="1" applyBorder="1"/>
    <xf numFmtId="10" fontId="1" fillId="0" borderId="22" xfId="0" applyNumberFormat="1" applyFont="1" applyFill="1" applyBorder="1"/>
    <xf numFmtId="0" fontId="1" fillId="0" borderId="8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right"/>
    </xf>
    <xf numFmtId="0" fontId="1" fillId="2" borderId="34" xfId="0" applyFont="1" applyFill="1" applyBorder="1" applyAlignment="1">
      <alignment horizontal="right"/>
    </xf>
    <xf numFmtId="165" fontId="0" fillId="0" borderId="7" xfId="0" applyNumberFormat="1" applyFont="1" applyFill="1" applyBorder="1"/>
    <xf numFmtId="165" fontId="0" fillId="2" borderId="35" xfId="0" applyNumberFormat="1" applyFont="1" applyFill="1" applyBorder="1"/>
    <xf numFmtId="165" fontId="1" fillId="0" borderId="13" xfId="0" applyNumberFormat="1" applyFont="1" applyFill="1" applyBorder="1"/>
    <xf numFmtId="165" fontId="1" fillId="2" borderId="33" xfId="0" applyNumberFormat="1" applyFont="1" applyFill="1" applyBorder="1"/>
    <xf numFmtId="165" fontId="1" fillId="0" borderId="21" xfId="0" applyNumberFormat="1" applyFont="1" applyFill="1" applyBorder="1"/>
    <xf numFmtId="10" fontId="1" fillId="0" borderId="17" xfId="2" applyNumberFormat="1" applyFont="1" applyFill="1" applyBorder="1"/>
    <xf numFmtId="165" fontId="0" fillId="0" borderId="25" xfId="0" applyNumberFormat="1" applyFont="1" applyFill="1" applyBorder="1"/>
    <xf numFmtId="165" fontId="0" fillId="0" borderId="27" xfId="0" applyNumberFormat="1" applyFont="1" applyFill="1" applyBorder="1"/>
    <xf numFmtId="0" fontId="1" fillId="0" borderId="24" xfId="0" applyFont="1" applyFill="1" applyBorder="1"/>
    <xf numFmtId="165" fontId="0" fillId="0" borderId="23" xfId="0" applyNumberFormat="1" applyFont="1" applyFill="1" applyBorder="1"/>
    <xf numFmtId="0" fontId="1" fillId="0" borderId="26" xfId="0" applyFont="1" applyFill="1" applyBorder="1" applyAlignment="1">
      <alignment horizontal="left" indent="2"/>
    </xf>
    <xf numFmtId="0" fontId="0" fillId="0" borderId="27" xfId="0" applyFont="1" applyFill="1" applyBorder="1"/>
    <xf numFmtId="0" fontId="0" fillId="0" borderId="26" xfId="0" applyFont="1" applyFill="1" applyBorder="1"/>
    <xf numFmtId="165" fontId="1" fillId="0" borderId="29" xfId="0" applyNumberFormat="1" applyFont="1" applyFill="1" applyBorder="1"/>
    <xf numFmtId="165" fontId="1" fillId="0" borderId="30" xfId="0" applyNumberFormat="1" applyFont="1" applyFill="1" applyBorder="1"/>
    <xf numFmtId="0" fontId="0" fillId="0" borderId="28" xfId="0" applyFont="1" applyFill="1" applyBorder="1"/>
    <xf numFmtId="0" fontId="0" fillId="0" borderId="7" xfId="0" applyFont="1" applyFill="1" applyBorder="1"/>
    <xf numFmtId="165" fontId="1" fillId="0" borderId="19" xfId="0" applyNumberFormat="1" applyFont="1" applyFill="1" applyBorder="1"/>
    <xf numFmtId="0" fontId="0" fillId="0" borderId="0" xfId="0" applyFont="1" applyAlignment="1">
      <alignment horizontal="left" indent="2"/>
    </xf>
    <xf numFmtId="0" fontId="20" fillId="0" borderId="0" xfId="0" applyFont="1" applyFill="1" applyAlignment="1">
      <alignment horizontal="left"/>
    </xf>
    <xf numFmtId="164" fontId="8" fillId="0" borderId="0" xfId="0" applyNumberFormat="1" applyFont="1" applyFill="1"/>
    <xf numFmtId="0" fontId="17" fillId="0" borderId="22" xfId="0" applyFont="1" applyBorder="1" applyAlignment="1">
      <alignment horizontal="right"/>
    </xf>
    <xf numFmtId="0" fontId="12" fillId="0" borderId="0" xfId="0" applyFont="1" applyAlignment="1">
      <alignment horizontal="center"/>
    </xf>
    <xf numFmtId="14" fontId="21" fillId="0" borderId="0" xfId="0" applyNumberFormat="1" applyFont="1" applyFill="1" applyBorder="1"/>
    <xf numFmtId="0" fontId="8" fillId="0" borderId="39" xfId="0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165" fontId="8" fillId="0" borderId="40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165" fontId="8" fillId="0" borderId="36" xfId="0" applyNumberFormat="1" applyFont="1" applyBorder="1" applyAlignment="1">
      <alignment horizontal="center"/>
    </xf>
    <xf numFmtId="0" fontId="9" fillId="0" borderId="0" xfId="0" applyFont="1" applyFill="1"/>
    <xf numFmtId="165" fontId="20" fillId="0" borderId="0" xfId="0" applyNumberFormat="1" applyFont="1" applyFill="1" applyBorder="1"/>
    <xf numFmtId="10" fontId="20" fillId="0" borderId="0" xfId="2" applyNumberFormat="1" applyFont="1" applyFill="1" applyBorder="1"/>
    <xf numFmtId="165" fontId="0" fillId="2" borderId="2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5" fontId="0" fillId="0" borderId="3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9" fillId="0" borderId="7" xfId="1" applyNumberFormat="1" applyFont="1" applyFill="1" applyBorder="1"/>
    <xf numFmtId="0" fontId="11" fillId="0" borderId="11" xfId="0" applyFont="1" applyFill="1" applyBorder="1"/>
    <xf numFmtId="0" fontId="11" fillId="0" borderId="0" xfId="0" applyFont="1" applyBorder="1"/>
    <xf numFmtId="0" fontId="9" fillId="0" borderId="12" xfId="0" applyFont="1" applyBorder="1"/>
    <xf numFmtId="0" fontId="0" fillId="0" borderId="11" xfId="0" applyFont="1" applyBorder="1" applyAlignment="1">
      <alignment horizontal="left" indent="2"/>
    </xf>
    <xf numFmtId="0" fontId="9" fillId="0" borderId="11" xfId="0" applyFont="1" applyBorder="1"/>
    <xf numFmtId="10" fontId="9" fillId="0" borderId="12" xfId="2" applyNumberFormat="1" applyFont="1" applyBorder="1"/>
    <xf numFmtId="0" fontId="11" fillId="0" borderId="11" xfId="0" applyFont="1" applyBorder="1"/>
    <xf numFmtId="0" fontId="9" fillId="0" borderId="11" xfId="0" applyFont="1" applyBorder="1" applyAlignment="1">
      <alignment horizontal="left" indent="2"/>
    </xf>
    <xf numFmtId="0" fontId="9" fillId="0" borderId="0" xfId="0" applyFont="1" applyBorder="1" applyAlignment="1">
      <alignment horizontal="left" indent="1"/>
    </xf>
    <xf numFmtId="165" fontId="16" fillId="0" borderId="0" xfId="0" applyNumberFormat="1" applyFont="1" applyBorder="1"/>
    <xf numFmtId="0" fontId="16" fillId="0" borderId="12" xfId="0" applyFont="1" applyBorder="1"/>
    <xf numFmtId="0" fontId="0" fillId="0" borderId="11" xfId="0" applyBorder="1"/>
    <xf numFmtId="0" fontId="0" fillId="0" borderId="12" xfId="0" applyBorder="1"/>
    <xf numFmtId="0" fontId="9" fillId="0" borderId="0" xfId="0" applyFont="1" applyFill="1" applyBorder="1"/>
    <xf numFmtId="0" fontId="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44" fontId="6" fillId="0" borderId="0" xfId="1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44" fontId="5" fillId="0" borderId="10" xfId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3" borderId="8" xfId="0" applyFill="1" applyBorder="1"/>
    <xf numFmtId="0" fontId="7" fillId="3" borderId="9" xfId="0" applyFont="1" applyFill="1" applyBorder="1"/>
    <xf numFmtId="0" fontId="17" fillId="0" borderId="41" xfId="0" applyFont="1" applyFill="1" applyBorder="1"/>
    <xf numFmtId="0" fontId="1" fillId="0" borderId="41" xfId="0" applyFont="1" applyFill="1" applyBorder="1"/>
    <xf numFmtId="42" fontId="0" fillId="3" borderId="10" xfId="0" applyNumberFormat="1" applyFont="1" applyFill="1" applyBorder="1"/>
    <xf numFmtId="42" fontId="0" fillId="3" borderId="22" xfId="0" applyNumberFormat="1" applyFont="1" applyFill="1" applyBorder="1"/>
    <xf numFmtId="0" fontId="0" fillId="0" borderId="0" xfId="0" applyFont="1" applyBorder="1"/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165" fontId="8" fillId="0" borderId="43" xfId="0" applyNumberFormat="1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165" fontId="8" fillId="2" borderId="36" xfId="0" applyNumberFormat="1" applyFont="1" applyFill="1" applyBorder="1" applyAlignment="1">
      <alignment horizontal="center"/>
    </xf>
    <xf numFmtId="165" fontId="9" fillId="0" borderId="0" xfId="1" applyNumberFormat="1" applyFont="1" applyFill="1" applyBorder="1"/>
    <xf numFmtId="165" fontId="9" fillId="2" borderId="31" xfId="0" applyNumberFormat="1" applyFont="1" applyFill="1" applyBorder="1"/>
    <xf numFmtId="0" fontId="11" fillId="0" borderId="41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10" fontId="1" fillId="0" borderId="0" xfId="2" applyNumberFormat="1" applyFont="1" applyFill="1" applyBorder="1"/>
    <xf numFmtId="165" fontId="17" fillId="0" borderId="45" xfId="0" applyNumberFormat="1" applyFont="1" applyFill="1" applyBorder="1" applyAlignment="1">
      <alignment horizontal="center"/>
    </xf>
    <xf numFmtId="0" fontId="0" fillId="0" borderId="46" xfId="0" applyFont="1" applyFill="1" applyBorder="1" applyAlignment="1"/>
    <xf numFmtId="10" fontId="0" fillId="0" borderId="38" xfId="2" applyNumberFormat="1" applyFont="1" applyFill="1" applyBorder="1"/>
    <xf numFmtId="0" fontId="0" fillId="0" borderId="11" xfId="0" applyFont="1" applyFill="1" applyBorder="1" applyAlignment="1"/>
    <xf numFmtId="10" fontId="0" fillId="0" borderId="12" xfId="2" applyNumberFormat="1" applyFont="1" applyFill="1" applyBorder="1"/>
    <xf numFmtId="0" fontId="0" fillId="0" borderId="12" xfId="0" applyFont="1" applyFill="1" applyBorder="1"/>
    <xf numFmtId="0" fontId="11" fillId="0" borderId="42" xfId="0" applyFont="1" applyFill="1" applyBorder="1" applyAlignment="1">
      <alignment horizontal="center"/>
    </xf>
    <xf numFmtId="42" fontId="0" fillId="0" borderId="0" xfId="1" applyNumberFormat="1" applyFont="1" applyFill="1" applyBorder="1"/>
    <xf numFmtId="42" fontId="0" fillId="0" borderId="12" xfId="1" applyNumberFormat="1" applyFont="1" applyFill="1" applyBorder="1"/>
    <xf numFmtId="0" fontId="0" fillId="0" borderId="11" xfId="0" applyFont="1" applyFill="1" applyBorder="1" applyAlignment="1">
      <alignment horizontal="left"/>
    </xf>
    <xf numFmtId="10" fontId="0" fillId="0" borderId="5" xfId="0" applyNumberFormat="1" applyFont="1" applyFill="1" applyBorder="1"/>
    <xf numFmtId="0" fontId="7" fillId="2" borderId="1" xfId="0" applyFont="1" applyFill="1" applyBorder="1" applyAlignment="1">
      <alignment horizontal="left" indent="2"/>
    </xf>
    <xf numFmtId="0" fontId="7" fillId="2" borderId="2" xfId="0" applyFont="1" applyFill="1" applyBorder="1" applyAlignment="1">
      <alignment horizontal="center"/>
    </xf>
    <xf numFmtId="165" fontId="7" fillId="2" borderId="2" xfId="0" applyNumberFormat="1" applyFont="1" applyFill="1" applyBorder="1"/>
    <xf numFmtId="0" fontId="7" fillId="2" borderId="11" xfId="0" applyFont="1" applyFill="1" applyBorder="1" applyAlignment="1">
      <alignment horizontal="left" indent="2"/>
    </xf>
    <xf numFmtId="0" fontId="7" fillId="2" borderId="4" xfId="0" applyFont="1" applyFill="1" applyBorder="1" applyAlignment="1">
      <alignment horizontal="left" indent="2"/>
    </xf>
    <xf numFmtId="0" fontId="7" fillId="2" borderId="5" xfId="0" applyFont="1" applyFill="1" applyBorder="1" applyAlignment="1">
      <alignment horizontal="center"/>
    </xf>
    <xf numFmtId="165" fontId="7" fillId="2" borderId="5" xfId="0" applyNumberFormat="1" applyFont="1" applyFill="1" applyBorder="1"/>
    <xf numFmtId="165" fontId="1" fillId="2" borderId="9" xfId="0" applyNumberFormat="1" applyFont="1" applyFill="1" applyBorder="1"/>
    <xf numFmtId="9" fontId="1" fillId="2" borderId="9" xfId="2" applyFont="1" applyFill="1" applyBorder="1"/>
    <xf numFmtId="0" fontId="0" fillId="3" borderId="9" xfId="0" applyFill="1" applyBorder="1"/>
    <xf numFmtId="42" fontId="0" fillId="3" borderId="9" xfId="0" applyNumberFormat="1" applyFont="1" applyFill="1" applyBorder="1"/>
    <xf numFmtId="44" fontId="5" fillId="0" borderId="22" xfId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5" xfId="0" applyFont="1" applyFill="1" applyBorder="1" applyAlignment="1">
      <alignment horizontal="center"/>
    </xf>
    <xf numFmtId="166" fontId="10" fillId="4" borderId="8" xfId="0" applyNumberFormat="1" applyFont="1" applyFill="1" applyBorder="1" applyAlignment="1">
      <alignment horizontal="center"/>
    </xf>
    <xf numFmtId="166" fontId="10" fillId="4" borderId="9" xfId="0" applyNumberFormat="1" applyFont="1" applyFill="1" applyBorder="1" applyAlignment="1">
      <alignment horizontal="center"/>
    </xf>
    <xf numFmtId="166" fontId="10" fillId="4" borderId="1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8" fillId="0" borderId="2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6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6" fontId="6" fillId="0" borderId="0" xfId="0" applyNumberFormat="1" applyFont="1" applyBorder="1" applyAlignment="1">
      <alignment horizontal="center" vertical="center"/>
    </xf>
    <xf numFmtId="6" fontId="1" fillId="0" borderId="8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6" fontId="1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/>
    </xf>
    <xf numFmtId="0" fontId="27" fillId="4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6" fontId="6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23" fillId="4" borderId="8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4" fillId="5" borderId="4" xfId="0" applyFont="1" applyFill="1" applyBorder="1" applyAlignment="1">
      <alignment horizontal="center" wrapText="1"/>
    </xf>
    <xf numFmtId="0" fontId="24" fillId="5" borderId="5" xfId="0" applyFont="1" applyFill="1" applyBorder="1" applyAlignment="1">
      <alignment horizontal="center" wrapText="1"/>
    </xf>
    <xf numFmtId="0" fontId="24" fillId="5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31" fillId="3" borderId="8" xfId="0" applyFont="1" applyFill="1" applyBorder="1" applyAlignment="1">
      <alignment horizontal="center"/>
    </xf>
    <xf numFmtId="0" fontId="31" fillId="3" borderId="9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65" fontId="7" fillId="2" borderId="18" xfId="0" applyNumberFormat="1" applyFont="1" applyFill="1" applyBorder="1" applyAlignment="1">
      <alignment horizontal="center" vertical="center" textRotation="45"/>
    </xf>
    <xf numFmtId="165" fontId="7" fillId="2" borderId="34" xfId="0" applyNumberFormat="1" applyFont="1" applyFill="1" applyBorder="1" applyAlignment="1">
      <alignment horizontal="center" vertical="center" textRotation="45"/>
    </xf>
    <xf numFmtId="165" fontId="7" fillId="2" borderId="31" xfId="0" applyNumberFormat="1" applyFont="1" applyFill="1" applyBorder="1" applyAlignment="1">
      <alignment horizontal="center" vertical="center" textRotation="45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 indent="2"/>
    </xf>
    <xf numFmtId="0" fontId="19" fillId="0" borderId="5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E0000"/>
      <color rgb="FFAC0000"/>
      <color rgb="FFE917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688-4E1A-870B-3715FD21BD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688-4E1A-870B-3715FD21BD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688-4E1A-870B-3715FD21BD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661-4BF2-A2A4-BF264131E8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'198'!$A$26:$C$30</c15:sqref>
                  </c15:fullRef>
                </c:ext>
              </c:extLst>
              <c:f>('198'!$A$26:$C$28,'198'!$A$30:$C$30)</c:f>
              <c:multiLvlStrCache>
                <c:ptCount val="4"/>
                <c:lvl>
                  <c:pt idx="3">
                    <c:v>Total</c:v>
                  </c:pt>
                </c:lvl>
                <c:lvl>
                  <c:pt idx="0">
                    <c:v>Contracted Services</c:v>
                  </c:pt>
                  <c:pt idx="1">
                    <c:v>Materials</c:v>
                  </c:pt>
                  <c:pt idx="2">
                    <c:v>Other</c:v>
                  </c:pt>
                </c:lvl>
                <c:lvl>
                  <c:pt idx="0">
                    <c:v>62xx</c:v>
                  </c:pt>
                  <c:pt idx="1">
                    <c:v>63xx</c:v>
                  </c:pt>
                  <c:pt idx="2">
                    <c:v>64xx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'198'!$D$26:$D$30</c15:sqref>
                  </c15:fullRef>
                </c:ext>
              </c:extLst>
              <c:f>('198'!$D$26:$D$28,'198'!$D$30)</c:f>
              <c:numCache>
                <c:formatCode>"$"#,##0</c:formatCode>
                <c:ptCount val="4"/>
                <c:pt idx="0">
                  <c:v>110000</c:v>
                </c:pt>
                <c:pt idx="1">
                  <c:v>40000</c:v>
                </c:pt>
                <c:pt idx="2">
                  <c:v>5000</c:v>
                </c:pt>
                <c:pt idx="3">
                  <c:v>180000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3E46-48D0-8D66-86AEABEC7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838711105148121E-2"/>
          <c:y val="0.12973833092521841"/>
          <c:w val="0.69639638404342752"/>
          <c:h val="0.76861936813167164"/>
        </c:manualLayout>
      </c:layout>
      <c:pie3DChart>
        <c:varyColors val="1"/>
        <c:ser>
          <c:idx val="0"/>
          <c:order val="0"/>
          <c:spPr>
            <a:solidFill>
              <a:srgbClr val="C00000"/>
            </a:solidFill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9C04-427E-9CEC-85E136130329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C04-427E-9CEC-85E136130329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C04-427E-9CEC-85E136130329}"/>
              </c:ext>
            </c:extLst>
          </c:dPt>
          <c:dLbls>
            <c:dLbl>
              <c:idx val="0"/>
              <c:layout>
                <c:manualLayout>
                  <c:x val="2.8302360008213252E-2"/>
                  <c:y val="0.10729049040891477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04-427E-9CEC-85E136130329}"/>
                </c:ext>
              </c:extLst>
            </c:dLbl>
            <c:dLbl>
              <c:idx val="1"/>
              <c:layout>
                <c:manualLayout>
                  <c:x val="4.7633908262536793E-2"/>
                  <c:y val="-1.077768961573946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04-427E-9CEC-85E136130329}"/>
                </c:ext>
              </c:extLst>
            </c:dLbl>
            <c:dLbl>
              <c:idx val="2"/>
              <c:layout>
                <c:manualLayout>
                  <c:x val="-2.2843937381878336E-2"/>
                  <c:y val="-1.052731261541375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04-427E-9CEC-85E1361303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'101'!$D$19:$D$21</c:f>
              <c:strCache>
                <c:ptCount val="3"/>
                <c:pt idx="0">
                  <c:v>Payroll Costs</c:v>
                </c:pt>
                <c:pt idx="1">
                  <c:v>Supplies &amp; Material</c:v>
                </c:pt>
                <c:pt idx="2">
                  <c:v>Misc Fees/Travel Costs</c:v>
                </c:pt>
              </c:strCache>
            </c:strRef>
          </c:cat>
          <c:val>
            <c:numRef>
              <c:f>'101'!$G$19:$G$21</c:f>
              <c:numCache>
                <c:formatCode>"$"#,##0</c:formatCode>
                <c:ptCount val="3"/>
                <c:pt idx="0">
                  <c:v>12641</c:v>
                </c:pt>
                <c:pt idx="1">
                  <c:v>6100</c:v>
                </c:pt>
                <c:pt idx="2">
                  <c:v>1700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04-427E-9CEC-85E136130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316696991718856"/>
          <c:y val="8.8109746911180023E-2"/>
          <c:w val="0.24140292144547792"/>
          <c:h val="0.8237797887650315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4" Type="http://schemas.openxmlformats.org/officeDocument/2006/relationships/image" Target="../media/image4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257175</xdr:rowOff>
    </xdr:from>
    <xdr:to>
      <xdr:col>3</xdr:col>
      <xdr:colOff>400050</xdr:colOff>
      <xdr:row>9</xdr:row>
      <xdr:rowOff>95250</xdr:rowOff>
    </xdr:to>
    <xdr:pic>
      <xdr:nvPicPr>
        <xdr:cNvPr id="1030" name="Picture 6" descr="C:\Documents and Settings\vsanchez\Local Settings\Temporary Internet Files\Content.IE5\LKCLVRAY\MCj04325550000[1].pn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09725"/>
          <a:ext cx="2105025" cy="14763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383608</xdr:colOff>
      <xdr:row>0</xdr:row>
      <xdr:rowOff>96776</xdr:rowOff>
    </xdr:from>
    <xdr:to>
      <xdr:col>8</xdr:col>
      <xdr:colOff>904645</xdr:colOff>
      <xdr:row>0</xdr:row>
      <xdr:rowOff>598305</xdr:rowOff>
    </xdr:to>
    <xdr:pic>
      <xdr:nvPicPr>
        <xdr:cNvPr id="1026" name="Picture 2" descr="C:\Program Files\Microsoft Office\MEDIA\CAGCAT10\j0293570.wm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9796110">
          <a:off x="5260408" y="96776"/>
          <a:ext cx="521037" cy="50152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171450</xdr:colOff>
      <xdr:row>18</xdr:row>
      <xdr:rowOff>47625</xdr:rowOff>
    </xdr:from>
    <xdr:to>
      <xdr:col>7</xdr:col>
      <xdr:colOff>19050</xdr:colOff>
      <xdr:row>30</xdr:row>
      <xdr:rowOff>47625</xdr:rowOff>
    </xdr:to>
    <xdr:pic>
      <xdr:nvPicPr>
        <xdr:cNvPr id="1032" name="Picture 8" descr="C:\Documents and Settings\vsanchez\Local Settings\Temporary Internet Files\Content.IE5\FYP9ZBJ8\MCj04315270000[1].pn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0" y="5019675"/>
          <a:ext cx="2286000" cy="2286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33</xdr:row>
      <xdr:rowOff>114300</xdr:rowOff>
    </xdr:from>
    <xdr:to>
      <xdr:col>1</xdr:col>
      <xdr:colOff>403860</xdr:colOff>
      <xdr:row>36</xdr:row>
      <xdr:rowOff>152400</xdr:rowOff>
    </xdr:to>
    <xdr:pic>
      <xdr:nvPicPr>
        <xdr:cNvPr id="1034" name="Picture 10" descr="C:\Documents and Settings\vsanchez\Local Settings\Temporary Internet Files\Content.IE5\LKCLVRAY\MCj03331520000[1].wmf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8324850"/>
          <a:ext cx="975360" cy="6096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409575</xdr:colOff>
      <xdr:row>33</xdr:row>
      <xdr:rowOff>114300</xdr:rowOff>
    </xdr:from>
    <xdr:to>
      <xdr:col>3</xdr:col>
      <xdr:colOff>165735</xdr:colOff>
      <xdr:row>36</xdr:row>
      <xdr:rowOff>152400</xdr:rowOff>
    </xdr:to>
    <xdr:pic>
      <xdr:nvPicPr>
        <xdr:cNvPr id="13" name="Picture 10" descr="C:\Documents and Settings\vsanchez\Local Settings\Temporary Internet Files\Content.IE5\LKCLVRAY\MCj03331520000[1].wm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9175" y="8324850"/>
          <a:ext cx="975360" cy="6096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76200</xdr:colOff>
      <xdr:row>33</xdr:row>
      <xdr:rowOff>133350</xdr:rowOff>
    </xdr:from>
    <xdr:to>
      <xdr:col>4</xdr:col>
      <xdr:colOff>441960</xdr:colOff>
      <xdr:row>36</xdr:row>
      <xdr:rowOff>171450</xdr:rowOff>
    </xdr:to>
    <xdr:pic>
      <xdr:nvPicPr>
        <xdr:cNvPr id="14" name="Picture 10" descr="C:\Documents and Settings\vsanchez\Local Settings\Temporary Internet Files\Content.IE5\LKCLVRAY\MCj03331520000[1].wm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0" y="8343900"/>
          <a:ext cx="975360" cy="6096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152400</xdr:colOff>
      <xdr:row>33</xdr:row>
      <xdr:rowOff>114300</xdr:rowOff>
    </xdr:from>
    <xdr:to>
      <xdr:col>7</xdr:col>
      <xdr:colOff>518160</xdr:colOff>
      <xdr:row>36</xdr:row>
      <xdr:rowOff>152400</xdr:rowOff>
    </xdr:to>
    <xdr:pic>
      <xdr:nvPicPr>
        <xdr:cNvPr id="15" name="Picture 10" descr="C:\Documents and Settings\vsanchez\Local Settings\Temporary Internet Files\Content.IE5\LKCLVRAY\MCj03331520000[1].wm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00" y="8324850"/>
          <a:ext cx="975360" cy="6096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419100</xdr:colOff>
      <xdr:row>33</xdr:row>
      <xdr:rowOff>114300</xdr:rowOff>
    </xdr:from>
    <xdr:to>
      <xdr:col>6</xdr:col>
      <xdr:colOff>175260</xdr:colOff>
      <xdr:row>36</xdr:row>
      <xdr:rowOff>152400</xdr:rowOff>
    </xdr:to>
    <xdr:pic>
      <xdr:nvPicPr>
        <xdr:cNvPr id="16" name="Picture 10" descr="C:\Documents and Settings\vsanchez\Local Settings\Temporary Internet Files\Content.IE5\LKCLVRAY\MCj03331520000[1].wm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57500" y="8324850"/>
          <a:ext cx="975360" cy="6096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38100</xdr:colOff>
      <xdr:row>33</xdr:row>
      <xdr:rowOff>104775</xdr:rowOff>
    </xdr:from>
    <xdr:to>
      <xdr:col>8</xdr:col>
      <xdr:colOff>1013460</xdr:colOff>
      <xdr:row>36</xdr:row>
      <xdr:rowOff>142875</xdr:rowOff>
    </xdr:to>
    <xdr:pic>
      <xdr:nvPicPr>
        <xdr:cNvPr id="17" name="Picture 10" descr="C:\Documents and Settings\vsanchez\Local Settings\Temporary Internet Files\Content.IE5\LKCLVRAY\MCj03331520000[1].wm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14900" y="8315325"/>
          <a:ext cx="975360" cy="609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18207</xdr:colOff>
      <xdr:row>9</xdr:row>
      <xdr:rowOff>66639</xdr:rowOff>
    </xdr:from>
    <xdr:to>
      <xdr:col>0</xdr:col>
      <xdr:colOff>186936</xdr:colOff>
      <xdr:row>14</xdr:row>
      <xdr:rowOff>125364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 rot="16200000">
          <a:off x="-403041" y="3024258"/>
          <a:ext cx="1011225" cy="168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600"/>
            <a:t>Non Discretionary Funds</a:t>
          </a:r>
        </a:p>
      </xdr:txBody>
    </xdr:sp>
    <xdr:clientData/>
  </xdr:twoCellAnchor>
  <xdr:twoCellAnchor>
    <xdr:from>
      <xdr:col>3</xdr:col>
      <xdr:colOff>628650</xdr:colOff>
      <xdr:row>12</xdr:row>
      <xdr:rowOff>82550</xdr:rowOff>
    </xdr:from>
    <xdr:to>
      <xdr:col>5</xdr:col>
      <xdr:colOff>88900</xdr:colOff>
      <xdr:row>12</xdr:row>
      <xdr:rowOff>88900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16EA4325-4784-4F51-9E0A-73D0B23E5392}"/>
            </a:ext>
          </a:extLst>
        </xdr:cNvPr>
        <xdr:cNvCxnSpPr/>
      </xdr:nvCxnSpPr>
      <xdr:spPr>
        <a:xfrm flipH="1">
          <a:off x="3346450" y="3911600"/>
          <a:ext cx="330200" cy="6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9525</xdr:rowOff>
    </xdr:from>
    <xdr:to>
      <xdr:col>8</xdr:col>
      <xdr:colOff>495300</xdr:colOff>
      <xdr:row>37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1DBEFE-55A0-447C-931F-85CC007973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22651</xdr:colOff>
      <xdr:row>17</xdr:row>
      <xdr:rowOff>127779</xdr:rowOff>
    </xdr:from>
    <xdr:to>
      <xdr:col>8</xdr:col>
      <xdr:colOff>510517</xdr:colOff>
      <xdr:row>22</xdr:row>
      <xdr:rowOff>25168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opLeftCell="A7" workbookViewId="0">
      <selection activeCell="B29" sqref="B29"/>
    </sheetView>
  </sheetViews>
  <sheetFormatPr defaultRowHeight="15" x14ac:dyDescent="0.25"/>
  <cols>
    <col min="9" max="9" width="18.85546875" bestFit="1" customWidth="1"/>
  </cols>
  <sheetData>
    <row r="1" spans="1:9" ht="106.5" customHeight="1" x14ac:dyDescent="0.75">
      <c r="A1" s="227" t="s">
        <v>0</v>
      </c>
      <c r="B1" s="228"/>
      <c r="C1" s="228"/>
      <c r="D1" s="228"/>
      <c r="E1" s="228"/>
      <c r="F1" s="228"/>
      <c r="G1" s="228"/>
      <c r="H1" s="228"/>
      <c r="I1" s="229"/>
    </row>
    <row r="2" spans="1:9" ht="24" customHeight="1" thickBot="1" x14ac:dyDescent="0.3">
      <c r="A2" s="1"/>
      <c r="B2" s="2"/>
      <c r="C2" s="2"/>
      <c r="D2" s="2"/>
      <c r="E2" s="2"/>
      <c r="F2" s="2"/>
      <c r="G2" s="2"/>
      <c r="H2" s="2"/>
      <c r="I2" s="3"/>
    </row>
    <row r="10" spans="1:9" ht="36" customHeight="1" x14ac:dyDescent="0.25"/>
    <row r="11" spans="1:9" ht="18.75" x14ac:dyDescent="0.3">
      <c r="B11" s="4" t="s">
        <v>6</v>
      </c>
      <c r="I11" s="5" t="s">
        <v>3</v>
      </c>
    </row>
    <row r="12" spans="1:9" ht="18.75" x14ac:dyDescent="0.3">
      <c r="B12" s="6" t="s">
        <v>2</v>
      </c>
      <c r="I12" s="7">
        <v>2760000</v>
      </c>
    </row>
    <row r="13" spans="1:9" ht="18.75" x14ac:dyDescent="0.3">
      <c r="B13" s="6" t="s">
        <v>7</v>
      </c>
      <c r="I13" s="8">
        <v>40000</v>
      </c>
    </row>
    <row r="14" spans="1:9" ht="18.75" x14ac:dyDescent="0.3">
      <c r="I14" s="7">
        <f>SUM(I12:I13)</f>
        <v>2800000</v>
      </c>
    </row>
    <row r="15" spans="1:9" ht="18.75" x14ac:dyDescent="0.3">
      <c r="B15" s="4" t="s">
        <v>4</v>
      </c>
    </row>
    <row r="16" spans="1:9" ht="18.75" x14ac:dyDescent="0.3">
      <c r="B16" s="6" t="s">
        <v>5</v>
      </c>
      <c r="I16" s="7">
        <v>2800000</v>
      </c>
    </row>
  </sheetData>
  <mergeCells count="1">
    <mergeCell ref="A1:I1"/>
  </mergeCells>
  <pageMargins left="0.7" right="0.45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05C5F-7E85-4747-812F-A6E2972AAA1F}">
  <dimension ref="A1:I25"/>
  <sheetViews>
    <sheetView tabSelected="1" workbookViewId="0">
      <selection activeCell="G15" sqref="G15"/>
    </sheetView>
  </sheetViews>
  <sheetFormatPr defaultRowHeight="15" x14ac:dyDescent="0.25"/>
  <cols>
    <col min="1" max="1" width="5.5703125" customWidth="1"/>
    <col min="6" max="6" width="12.140625" customWidth="1"/>
    <col min="7" max="7" width="12.5703125" customWidth="1"/>
    <col min="8" max="8" width="16.140625" customWidth="1"/>
    <col min="9" max="9" width="16.5703125" customWidth="1"/>
  </cols>
  <sheetData>
    <row r="1" spans="1:9" ht="43.5" customHeight="1" x14ac:dyDescent="0.5">
      <c r="A1" s="232" t="s">
        <v>119</v>
      </c>
      <c r="B1" s="233"/>
      <c r="C1" s="233"/>
      <c r="D1" s="233"/>
      <c r="E1" s="233"/>
      <c r="F1" s="233"/>
      <c r="G1" s="233"/>
      <c r="H1" s="233"/>
      <c r="I1" s="233"/>
    </row>
    <row r="2" spans="1:9" ht="27" customHeight="1" x14ac:dyDescent="0.45">
      <c r="A2" s="234" t="s">
        <v>190</v>
      </c>
      <c r="B2" s="235"/>
      <c r="C2" s="235"/>
      <c r="D2" s="235"/>
      <c r="E2" s="235"/>
      <c r="F2" s="235"/>
      <c r="G2" s="235"/>
      <c r="H2" s="235"/>
      <c r="I2" s="235"/>
    </row>
    <row r="3" spans="1:9" ht="43.5" customHeight="1" thickBot="1" x14ac:dyDescent="0.4">
      <c r="A3" s="236" t="s">
        <v>189</v>
      </c>
      <c r="B3" s="237"/>
      <c r="C3" s="237"/>
      <c r="D3" s="237"/>
      <c r="E3" s="237"/>
      <c r="F3" s="237"/>
      <c r="G3" s="237"/>
      <c r="H3" s="237"/>
      <c r="I3" s="237"/>
    </row>
    <row r="5" spans="1:9" ht="27.75" customHeight="1" x14ac:dyDescent="0.25">
      <c r="A5" s="173"/>
      <c r="B5" s="173"/>
      <c r="C5" s="173"/>
      <c r="D5" s="173"/>
      <c r="E5" s="173"/>
      <c r="F5" s="173"/>
      <c r="G5" s="173"/>
      <c r="H5" s="182" t="s">
        <v>147</v>
      </c>
      <c r="I5" s="182" t="s">
        <v>4</v>
      </c>
    </row>
    <row r="6" spans="1:9" ht="27.75" customHeight="1" x14ac:dyDescent="0.25">
      <c r="A6" s="181" t="s">
        <v>69</v>
      </c>
      <c r="B6" s="174"/>
      <c r="C6" s="174"/>
      <c r="D6" s="174"/>
      <c r="E6" s="174"/>
      <c r="F6" s="174"/>
      <c r="G6" s="173" t="s">
        <v>32</v>
      </c>
      <c r="H6" s="175">
        <v>1839809</v>
      </c>
      <c r="I6" s="175">
        <v>1839809</v>
      </c>
    </row>
    <row r="7" spans="1:9" ht="15.75" x14ac:dyDescent="0.25">
      <c r="A7" s="230" t="s">
        <v>144</v>
      </c>
      <c r="B7" s="230"/>
      <c r="C7" s="230"/>
      <c r="D7" s="230"/>
      <c r="E7" s="230"/>
      <c r="F7" s="230"/>
      <c r="G7" s="230"/>
      <c r="H7" s="230"/>
      <c r="I7" s="230"/>
    </row>
    <row r="8" spans="1:9" ht="15.75" x14ac:dyDescent="0.25">
      <c r="A8" s="174"/>
      <c r="B8" s="174"/>
      <c r="C8" s="174"/>
      <c r="D8" s="174"/>
      <c r="E8" s="174"/>
      <c r="F8" s="174"/>
      <c r="G8" s="173"/>
      <c r="H8" s="175"/>
      <c r="I8" s="175"/>
    </row>
    <row r="9" spans="1:9" ht="15.75" x14ac:dyDescent="0.25">
      <c r="A9" s="181" t="s">
        <v>131</v>
      </c>
      <c r="B9" s="174"/>
      <c r="C9" s="174"/>
      <c r="D9" s="174"/>
      <c r="E9" s="174"/>
      <c r="F9" s="174"/>
      <c r="G9" s="174" t="s">
        <v>143</v>
      </c>
      <c r="H9" s="175">
        <v>180000</v>
      </c>
      <c r="I9" s="175">
        <v>180000</v>
      </c>
    </row>
    <row r="10" spans="1:9" ht="28.5" customHeight="1" x14ac:dyDescent="0.25">
      <c r="A10" s="230" t="s">
        <v>145</v>
      </c>
      <c r="B10" s="230"/>
      <c r="C10" s="230"/>
      <c r="D10" s="230"/>
      <c r="E10" s="230"/>
      <c r="F10" s="230"/>
      <c r="G10" s="230"/>
      <c r="H10" s="230"/>
      <c r="I10" s="230"/>
    </row>
    <row r="11" spans="1:9" ht="15.75" x14ac:dyDescent="0.25">
      <c r="A11" s="174"/>
      <c r="B11" s="174"/>
      <c r="C11" s="174"/>
      <c r="D11" s="174"/>
      <c r="E11" s="174"/>
      <c r="F11" s="174"/>
      <c r="G11" s="174"/>
      <c r="H11" s="175"/>
      <c r="I11" s="175"/>
    </row>
    <row r="12" spans="1:9" ht="15.75" x14ac:dyDescent="0.25">
      <c r="A12" s="181" t="s">
        <v>68</v>
      </c>
      <c r="B12" s="174"/>
      <c r="C12" s="174"/>
      <c r="D12" s="174"/>
      <c r="E12" s="174"/>
      <c r="F12" s="174"/>
      <c r="G12" s="174" t="s">
        <v>32</v>
      </c>
      <c r="H12" s="175">
        <v>20441</v>
      </c>
      <c r="I12" s="175">
        <v>20441</v>
      </c>
    </row>
    <row r="13" spans="1:9" ht="41.25" customHeight="1" x14ac:dyDescent="0.25">
      <c r="A13" s="231" t="s">
        <v>146</v>
      </c>
      <c r="B13" s="231"/>
      <c r="C13" s="231"/>
      <c r="D13" s="231"/>
      <c r="E13" s="231"/>
      <c r="F13" s="231"/>
      <c r="G13" s="231"/>
      <c r="H13" s="231"/>
      <c r="I13" s="231"/>
    </row>
    <row r="14" spans="1:9" ht="16.5" thickBot="1" x14ac:dyDescent="0.3">
      <c r="A14" s="169"/>
      <c r="B14" s="176"/>
      <c r="C14" s="169"/>
      <c r="D14" s="169"/>
      <c r="E14" s="169"/>
      <c r="F14" s="169"/>
      <c r="G14" s="169"/>
      <c r="H14" s="177"/>
      <c r="I14" s="177"/>
    </row>
    <row r="15" spans="1:9" ht="29.25" customHeight="1" thickBot="1" x14ac:dyDescent="0.3">
      <c r="A15" s="169"/>
      <c r="B15" s="169"/>
      <c r="C15" s="169"/>
      <c r="D15" s="169"/>
      <c r="E15" s="169"/>
      <c r="F15" s="169"/>
      <c r="G15" s="178" t="s">
        <v>49</v>
      </c>
      <c r="H15" s="226">
        <f>SUM(H6:H12)</f>
        <v>2040250</v>
      </c>
      <c r="I15" s="179">
        <f>SUM(I6:I12)</f>
        <v>2040250</v>
      </c>
    </row>
    <row r="16" spans="1:9" ht="15.75" x14ac:dyDescent="0.25">
      <c r="A16" s="169"/>
      <c r="B16" s="169"/>
      <c r="C16" s="169"/>
      <c r="D16" s="169"/>
      <c r="E16" s="169"/>
      <c r="F16" s="169"/>
      <c r="G16" s="169"/>
      <c r="H16" s="177"/>
      <c r="I16" s="177"/>
    </row>
    <row r="17" spans="1:9" ht="15.75" x14ac:dyDescent="0.25">
      <c r="A17" s="169"/>
      <c r="B17" s="169"/>
      <c r="C17" s="169"/>
      <c r="D17" s="169"/>
      <c r="E17" s="169"/>
      <c r="F17" s="169"/>
      <c r="G17" s="169"/>
      <c r="H17" s="177"/>
      <c r="I17" s="177"/>
    </row>
    <row r="18" spans="1:9" ht="15.75" x14ac:dyDescent="0.25">
      <c r="A18" s="169"/>
      <c r="B18" s="169"/>
      <c r="C18" s="169"/>
      <c r="D18" s="169"/>
      <c r="E18" s="169"/>
      <c r="F18" s="169"/>
      <c r="G18" s="169"/>
      <c r="H18" s="177"/>
      <c r="I18" s="177"/>
    </row>
    <row r="19" spans="1:9" ht="15.75" x14ac:dyDescent="0.25">
      <c r="A19" s="180"/>
      <c r="B19" s="180"/>
      <c r="C19" s="180"/>
      <c r="D19" s="180"/>
      <c r="E19" s="180"/>
      <c r="F19" s="180"/>
      <c r="G19" s="180"/>
      <c r="H19" s="180"/>
      <c r="I19" s="180"/>
    </row>
    <row r="20" spans="1:9" ht="15.75" x14ac:dyDescent="0.25">
      <c r="A20" s="180"/>
      <c r="B20" s="180"/>
      <c r="C20" s="180"/>
      <c r="D20" s="180"/>
      <c r="E20" s="180"/>
      <c r="F20" s="180"/>
      <c r="G20" s="180"/>
      <c r="H20" s="180"/>
      <c r="I20" s="180"/>
    </row>
    <row r="21" spans="1:9" ht="15.75" x14ac:dyDescent="0.25">
      <c r="A21" s="180"/>
      <c r="B21" s="180"/>
      <c r="C21" s="180"/>
      <c r="D21" s="180"/>
      <c r="E21" s="180"/>
      <c r="F21" s="180"/>
      <c r="G21" s="180"/>
      <c r="H21" s="180"/>
      <c r="I21" s="180"/>
    </row>
    <row r="22" spans="1:9" ht="15.75" x14ac:dyDescent="0.25">
      <c r="A22" s="180"/>
      <c r="B22" s="180"/>
      <c r="C22" s="180"/>
      <c r="D22" s="180"/>
      <c r="E22" s="180"/>
      <c r="F22" s="180"/>
      <c r="G22" s="180"/>
      <c r="H22" s="180"/>
      <c r="I22" s="180"/>
    </row>
    <row r="23" spans="1:9" ht="15.75" x14ac:dyDescent="0.25">
      <c r="A23" s="180"/>
      <c r="B23" s="180"/>
      <c r="C23" s="180"/>
      <c r="D23" s="180"/>
      <c r="E23" s="180"/>
      <c r="F23" s="180"/>
      <c r="G23" s="180"/>
      <c r="H23" s="180"/>
      <c r="I23" s="180"/>
    </row>
    <row r="24" spans="1:9" ht="21" x14ac:dyDescent="0.25">
      <c r="A24" s="170"/>
      <c r="B24" s="170"/>
      <c r="C24" s="170"/>
      <c r="D24" s="170"/>
      <c r="E24" s="170"/>
      <c r="F24" s="170"/>
      <c r="G24" s="170"/>
      <c r="H24" s="170"/>
      <c r="I24" s="170"/>
    </row>
    <row r="25" spans="1:9" ht="21" x14ac:dyDescent="0.25">
      <c r="A25" s="170"/>
      <c r="B25" s="170"/>
      <c r="C25" s="170"/>
      <c r="D25" s="170"/>
      <c r="E25" s="170"/>
      <c r="F25" s="170"/>
      <c r="G25" s="170"/>
      <c r="H25" s="170"/>
      <c r="I25" s="170"/>
    </row>
  </sheetData>
  <mergeCells count="6">
    <mergeCell ref="A7:I7"/>
    <mergeCell ref="A10:I10"/>
    <mergeCell ref="A13:I13"/>
    <mergeCell ref="A1:I1"/>
    <mergeCell ref="A2:I2"/>
    <mergeCell ref="A3:I3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6"/>
  <sheetViews>
    <sheetView workbookViewId="0">
      <selection activeCell="C22" sqref="C22:E22"/>
    </sheetView>
  </sheetViews>
  <sheetFormatPr defaultRowHeight="15" x14ac:dyDescent="0.25"/>
  <cols>
    <col min="1" max="1" width="12.7109375" customWidth="1"/>
    <col min="2" max="2" width="7.5703125" customWidth="1"/>
    <col min="3" max="3" width="10.5703125" customWidth="1"/>
    <col min="4" max="4" width="10.7109375" customWidth="1"/>
    <col min="7" max="7" width="11.28515625" bestFit="1" customWidth="1"/>
    <col min="10" max="10" width="11.7109375" customWidth="1"/>
  </cols>
  <sheetData>
    <row r="1" spans="1:10" ht="34.15" customHeight="1" x14ac:dyDescent="0.5">
      <c r="A1" s="232" t="s">
        <v>119</v>
      </c>
      <c r="B1" s="233"/>
      <c r="C1" s="233"/>
      <c r="D1" s="233"/>
      <c r="E1" s="233"/>
      <c r="F1" s="233"/>
      <c r="G1" s="233"/>
      <c r="H1" s="233"/>
      <c r="I1" s="233"/>
      <c r="J1" s="258"/>
    </row>
    <row r="2" spans="1:10" ht="20.25" customHeight="1" x14ac:dyDescent="0.25">
      <c r="A2" s="259" t="s">
        <v>190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ht="25.9" customHeight="1" thickBot="1" x14ac:dyDescent="0.5">
      <c r="A3" s="262" t="s">
        <v>189</v>
      </c>
      <c r="B3" s="263"/>
      <c r="C3" s="263"/>
      <c r="D3" s="263"/>
      <c r="E3" s="263"/>
      <c r="F3" s="263"/>
      <c r="G3" s="263"/>
      <c r="H3" s="263"/>
      <c r="I3" s="263"/>
      <c r="J3" s="264"/>
    </row>
    <row r="4" spans="1:10" ht="6" customHeight="1" thickBot="1" x14ac:dyDescent="0.3"/>
    <row r="5" spans="1:10" ht="15" hidden="1" customHeight="1" x14ac:dyDescent="0.4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9.149999999999999" customHeight="1" thickBot="1" x14ac:dyDescent="0.4">
      <c r="A6" s="268" t="s">
        <v>76</v>
      </c>
      <c r="B6" s="269"/>
      <c r="C6" s="269"/>
      <c r="D6" s="269"/>
      <c r="E6" s="269"/>
      <c r="F6" s="269"/>
      <c r="G6" s="269"/>
      <c r="H6" s="269"/>
      <c r="I6" s="269"/>
      <c r="J6" s="270"/>
    </row>
    <row r="7" spans="1:10" ht="18" customHeight="1" x14ac:dyDescent="0.25">
      <c r="A7" s="267" t="s">
        <v>69</v>
      </c>
      <c r="B7" s="267"/>
      <c r="C7" s="267"/>
      <c r="D7" s="267"/>
      <c r="E7" s="267"/>
      <c r="F7" s="267"/>
      <c r="G7" s="267"/>
      <c r="H7" s="267"/>
      <c r="I7" s="267"/>
      <c r="J7" s="267"/>
    </row>
    <row r="8" spans="1:10" ht="14.45" customHeight="1" x14ac:dyDescent="0.45">
      <c r="A8" s="43"/>
      <c r="B8" s="43"/>
      <c r="C8" s="43"/>
      <c r="D8" s="43"/>
      <c r="E8" s="43"/>
      <c r="F8" s="43"/>
      <c r="G8" s="246" t="s">
        <v>81</v>
      </c>
      <c r="H8" s="246"/>
      <c r="I8" s="246" t="s">
        <v>4</v>
      </c>
      <c r="J8" s="246"/>
    </row>
    <row r="9" spans="1:10" ht="15" customHeight="1" x14ac:dyDescent="0.25">
      <c r="A9" s="51" t="s">
        <v>77</v>
      </c>
      <c r="B9" s="54" t="s">
        <v>80</v>
      </c>
      <c r="C9" t="s">
        <v>82</v>
      </c>
      <c r="F9" s="50"/>
      <c r="G9" s="241">
        <f>SUM('199'!G4)</f>
        <v>1059565</v>
      </c>
      <c r="H9" s="241"/>
      <c r="I9" s="242"/>
      <c r="J9" s="242"/>
    </row>
    <row r="10" spans="1:10" ht="15" customHeight="1" x14ac:dyDescent="0.25">
      <c r="A10" s="51"/>
      <c r="B10" s="54" t="s">
        <v>80</v>
      </c>
      <c r="C10" t="s">
        <v>83</v>
      </c>
      <c r="F10" s="50"/>
      <c r="G10" s="241">
        <f>SUM('199'!G5)</f>
        <v>754253</v>
      </c>
      <c r="H10" s="241"/>
      <c r="I10" s="242"/>
      <c r="J10" s="242"/>
    </row>
    <row r="11" spans="1:10" ht="15" customHeight="1" x14ac:dyDescent="0.25">
      <c r="A11" s="62"/>
      <c r="B11" s="54" t="s">
        <v>80</v>
      </c>
      <c r="C11" t="s">
        <v>84</v>
      </c>
      <c r="F11" s="50"/>
      <c r="G11" s="241">
        <f>SUM('199'!G6)</f>
        <v>25991</v>
      </c>
      <c r="H11" s="241"/>
      <c r="I11" s="61"/>
      <c r="J11" s="61"/>
    </row>
    <row r="12" spans="1:10" ht="15" customHeight="1" x14ac:dyDescent="0.25">
      <c r="A12" s="52" t="s">
        <v>3</v>
      </c>
      <c r="B12" s="53">
        <v>11</v>
      </c>
      <c r="C12" s="251" t="s">
        <v>86</v>
      </c>
      <c r="D12" s="251"/>
      <c r="E12" s="251"/>
      <c r="F12" s="53"/>
      <c r="G12" s="252"/>
      <c r="H12" s="252"/>
      <c r="I12" s="242">
        <f>SUM('199'!C20)</f>
        <v>901719</v>
      </c>
      <c r="J12" s="242"/>
    </row>
    <row r="13" spans="1:10" ht="15" customHeight="1" x14ac:dyDescent="0.25">
      <c r="A13" s="52"/>
      <c r="B13" s="53">
        <v>12</v>
      </c>
      <c r="C13" s="251" t="s">
        <v>87</v>
      </c>
      <c r="D13" s="251"/>
      <c r="E13" s="251"/>
      <c r="F13" s="53"/>
      <c r="G13" s="252"/>
      <c r="H13" s="252"/>
      <c r="I13" s="242">
        <f>SUM('199'!C21)</f>
        <v>8314</v>
      </c>
      <c r="J13" s="242"/>
    </row>
    <row r="14" spans="1:10" ht="15" customHeight="1" x14ac:dyDescent="0.25">
      <c r="A14" s="52"/>
      <c r="B14" s="53">
        <v>13</v>
      </c>
      <c r="C14" s="251" t="s">
        <v>88</v>
      </c>
      <c r="D14" s="251"/>
      <c r="E14" s="251"/>
      <c r="F14" s="53"/>
      <c r="G14" s="252"/>
      <c r="H14" s="252"/>
      <c r="I14" s="242">
        <f>SUM('199'!C22)</f>
        <v>18588</v>
      </c>
      <c r="J14" s="242"/>
    </row>
    <row r="15" spans="1:10" ht="15" customHeight="1" x14ac:dyDescent="0.25">
      <c r="A15" s="52"/>
      <c r="B15" s="53">
        <v>23</v>
      </c>
      <c r="C15" s="251" t="s">
        <v>73</v>
      </c>
      <c r="D15" s="251"/>
      <c r="E15" s="251"/>
      <c r="F15" s="53"/>
      <c r="G15" s="252"/>
      <c r="H15" s="252"/>
      <c r="I15" s="242">
        <f>SUM('199'!C23)</f>
        <v>110376</v>
      </c>
      <c r="J15" s="242"/>
    </row>
    <row r="16" spans="1:10" ht="15" customHeight="1" x14ac:dyDescent="0.25">
      <c r="A16" s="52"/>
      <c r="B16" s="53">
        <v>31</v>
      </c>
      <c r="C16" s="251" t="s">
        <v>72</v>
      </c>
      <c r="D16" s="251"/>
      <c r="E16" s="251"/>
      <c r="F16" s="53"/>
      <c r="G16" s="252"/>
      <c r="H16" s="252"/>
      <c r="I16" s="242">
        <f>SUM('199'!C24)</f>
        <v>23941</v>
      </c>
      <c r="J16" s="242"/>
    </row>
    <row r="17" spans="1:16" ht="15" customHeight="1" x14ac:dyDescent="0.25">
      <c r="A17" s="152"/>
      <c r="B17" s="153">
        <v>33</v>
      </c>
      <c r="C17" s="265" t="s">
        <v>71</v>
      </c>
      <c r="D17" s="265"/>
      <c r="E17" s="265"/>
      <c r="F17" s="153"/>
      <c r="G17" s="266"/>
      <c r="H17" s="266"/>
      <c r="I17" s="242">
        <f>SUM('199'!C25)</f>
        <v>11850</v>
      </c>
      <c r="J17" s="242"/>
      <c r="K17" s="14"/>
      <c r="L17" s="14"/>
      <c r="M17" s="14"/>
      <c r="N17" s="14"/>
      <c r="O17" s="14"/>
      <c r="P17" s="14"/>
    </row>
    <row r="18" spans="1:16" ht="15" customHeight="1" x14ac:dyDescent="0.25">
      <c r="A18" s="152"/>
      <c r="B18" s="153">
        <v>34</v>
      </c>
      <c r="C18" s="265" t="s">
        <v>89</v>
      </c>
      <c r="D18" s="265"/>
      <c r="E18" s="265"/>
      <c r="F18" s="153"/>
      <c r="G18" s="266"/>
      <c r="H18" s="266"/>
      <c r="I18" s="242">
        <f>SUM('199'!C26)</f>
        <v>25321</v>
      </c>
      <c r="J18" s="242"/>
      <c r="K18" s="14"/>
      <c r="L18" s="14"/>
      <c r="M18" s="14"/>
      <c r="N18" s="14"/>
      <c r="O18" s="14"/>
      <c r="P18" s="14"/>
    </row>
    <row r="19" spans="1:16" ht="15" customHeight="1" x14ac:dyDescent="0.25">
      <c r="A19" s="52"/>
      <c r="B19" s="53">
        <v>36</v>
      </c>
      <c r="C19" s="251" t="s">
        <v>79</v>
      </c>
      <c r="D19" s="251"/>
      <c r="E19" s="251"/>
      <c r="F19" s="53"/>
      <c r="G19" s="252"/>
      <c r="H19" s="252"/>
      <c r="I19" s="242">
        <f>SUM('199'!C27)</f>
        <v>64336</v>
      </c>
      <c r="J19" s="242"/>
    </row>
    <row r="20" spans="1:16" ht="15" customHeight="1" x14ac:dyDescent="0.25">
      <c r="A20" s="52"/>
      <c r="B20" s="53">
        <v>41</v>
      </c>
      <c r="C20" s="251" t="s">
        <v>74</v>
      </c>
      <c r="D20" s="251"/>
      <c r="E20" s="251"/>
      <c r="F20" s="53"/>
      <c r="G20" s="252"/>
      <c r="H20" s="252"/>
      <c r="I20" s="242">
        <f>SUM('199'!C28)</f>
        <v>337638</v>
      </c>
      <c r="J20" s="242"/>
    </row>
    <row r="21" spans="1:16" ht="15" customHeight="1" x14ac:dyDescent="0.25">
      <c r="A21" s="52"/>
      <c r="B21" s="53">
        <v>51</v>
      </c>
      <c r="C21" s="251" t="s">
        <v>70</v>
      </c>
      <c r="D21" s="251"/>
      <c r="E21" s="251"/>
      <c r="F21" s="53"/>
      <c r="G21" s="252"/>
      <c r="H21" s="252"/>
      <c r="I21" s="242">
        <f>SUM('199'!C29)</f>
        <v>179121</v>
      </c>
      <c r="J21" s="242"/>
    </row>
    <row r="22" spans="1:16" ht="15" customHeight="1" x14ac:dyDescent="0.25">
      <c r="A22" s="52"/>
      <c r="B22" s="53">
        <v>52</v>
      </c>
      <c r="C22" s="251" t="s">
        <v>90</v>
      </c>
      <c r="D22" s="251"/>
      <c r="E22" s="251"/>
      <c r="F22" s="53"/>
      <c r="G22" s="252"/>
      <c r="H22" s="252"/>
      <c r="I22" s="242">
        <f>SUM('199'!C30)</f>
        <v>9600</v>
      </c>
      <c r="J22" s="242"/>
    </row>
    <row r="23" spans="1:16" ht="15" customHeight="1" x14ac:dyDescent="0.25">
      <c r="A23" s="52"/>
      <c r="B23" s="53">
        <v>53</v>
      </c>
      <c r="C23" s="251" t="s">
        <v>91</v>
      </c>
      <c r="D23" s="251"/>
      <c r="E23" s="251"/>
      <c r="F23" s="53"/>
      <c r="G23" s="252"/>
      <c r="H23" s="252"/>
      <c r="I23" s="242">
        <f>SUM('199'!C31)</f>
        <v>58151</v>
      </c>
      <c r="J23" s="242"/>
    </row>
    <row r="24" spans="1:16" ht="15" customHeight="1" x14ac:dyDescent="0.25">
      <c r="A24" s="151"/>
      <c r="B24" s="53">
        <v>61</v>
      </c>
      <c r="C24" s="251" t="s">
        <v>133</v>
      </c>
      <c r="D24" s="251"/>
      <c r="E24" s="251"/>
      <c r="F24" s="53"/>
      <c r="G24" s="252"/>
      <c r="H24" s="252"/>
      <c r="I24" s="242">
        <f>SUM('199'!C32)</f>
        <v>1000</v>
      </c>
      <c r="J24" s="242"/>
    </row>
    <row r="25" spans="1:16" ht="15" customHeight="1" x14ac:dyDescent="0.25">
      <c r="A25" s="151" t="s">
        <v>3</v>
      </c>
      <c r="B25" s="53">
        <v>71</v>
      </c>
      <c r="C25" s="151" t="s">
        <v>135</v>
      </c>
      <c r="D25" s="151"/>
      <c r="E25" s="151"/>
      <c r="F25" s="53"/>
      <c r="G25" s="150"/>
      <c r="H25" s="150"/>
      <c r="I25" s="242">
        <f>SUM('199'!C33)</f>
        <v>23413</v>
      </c>
      <c r="J25" s="242"/>
    </row>
    <row r="26" spans="1:16" ht="15" customHeight="1" x14ac:dyDescent="0.25">
      <c r="A26" s="151"/>
      <c r="B26" s="53">
        <v>91</v>
      </c>
      <c r="C26" s="251" t="s">
        <v>134</v>
      </c>
      <c r="D26" s="251"/>
      <c r="E26" s="251"/>
      <c r="F26" s="53"/>
      <c r="G26" s="252"/>
      <c r="H26" s="252"/>
      <c r="I26" s="242">
        <f>SUM('199'!C34)</f>
        <v>5000</v>
      </c>
      <c r="J26" s="242"/>
    </row>
    <row r="27" spans="1:16" ht="15" customHeight="1" x14ac:dyDescent="0.25">
      <c r="A27" s="53"/>
      <c r="B27" s="53">
        <v>93</v>
      </c>
      <c r="C27" s="251" t="s">
        <v>92</v>
      </c>
      <c r="D27" s="251"/>
      <c r="E27" s="251"/>
      <c r="F27" s="53"/>
      <c r="G27" s="271"/>
      <c r="H27" s="271"/>
      <c r="I27" s="242">
        <f>SUM('199'!C35)</f>
        <v>6500</v>
      </c>
      <c r="J27" s="242"/>
    </row>
    <row r="28" spans="1:16" ht="15" customHeight="1" x14ac:dyDescent="0.25">
      <c r="A28" s="53"/>
      <c r="B28" s="53">
        <v>99</v>
      </c>
      <c r="C28" s="52" t="s">
        <v>93</v>
      </c>
      <c r="D28" s="52"/>
      <c r="E28" s="52"/>
      <c r="F28" s="52"/>
      <c r="G28" s="271"/>
      <c r="H28" s="271"/>
      <c r="I28" s="242">
        <f>SUM('199'!C36)</f>
        <v>41000</v>
      </c>
      <c r="J28" s="242"/>
    </row>
    <row r="29" spans="1:16" ht="15" customHeight="1" thickBot="1" x14ac:dyDescent="0.3">
      <c r="A29" s="53"/>
      <c r="B29" s="54" t="s">
        <v>80</v>
      </c>
      <c r="C29" s="251" t="s">
        <v>106</v>
      </c>
      <c r="D29" s="251"/>
      <c r="E29" s="251"/>
      <c r="F29" s="53"/>
      <c r="G29" s="271"/>
      <c r="H29" s="271"/>
      <c r="I29" s="242">
        <f>SUM('199'!C37)</f>
        <v>13941</v>
      </c>
      <c r="J29" s="242"/>
    </row>
    <row r="30" spans="1:16" ht="15" customHeight="1" thickBot="1" x14ac:dyDescent="0.3">
      <c r="A30" s="53"/>
      <c r="B30" s="53"/>
      <c r="C30" s="53"/>
      <c r="D30" s="53"/>
      <c r="E30" s="53"/>
      <c r="F30" s="53"/>
      <c r="G30" s="255">
        <f>SUM(G9:H29)</f>
        <v>1839809</v>
      </c>
      <c r="H30" s="256"/>
      <c r="I30" s="253">
        <f>SUM(I9:J29)</f>
        <v>1839809</v>
      </c>
      <c r="J30" s="254"/>
    </row>
    <row r="31" spans="1:16" ht="15" customHeight="1" x14ac:dyDescent="0.25">
      <c r="A31" s="245" t="s">
        <v>131</v>
      </c>
      <c r="B31" s="245"/>
      <c r="C31" s="245"/>
      <c r="D31" s="245"/>
      <c r="E31" s="245"/>
      <c r="F31" s="245"/>
      <c r="G31" s="245"/>
      <c r="H31" s="245"/>
      <c r="I31" s="245"/>
      <c r="J31" s="245"/>
    </row>
    <row r="32" spans="1:16" ht="15" customHeight="1" x14ac:dyDescent="0.45">
      <c r="A32" s="43"/>
      <c r="B32" s="43"/>
      <c r="C32" s="43"/>
      <c r="D32" s="43"/>
      <c r="E32" s="43"/>
      <c r="F32" s="43"/>
      <c r="G32" s="246" t="s">
        <v>81</v>
      </c>
      <c r="H32" s="246"/>
      <c r="I32" s="246" t="s">
        <v>4</v>
      </c>
      <c r="J32" s="246"/>
    </row>
    <row r="33" spans="1:10" ht="15" customHeight="1" x14ac:dyDescent="0.25">
      <c r="A33" s="63" t="s">
        <v>77</v>
      </c>
      <c r="B33" s="54" t="s">
        <v>80</v>
      </c>
      <c r="C33" t="s">
        <v>128</v>
      </c>
      <c r="F33" s="50"/>
      <c r="G33" s="257">
        <f>SUM('198'!G8)</f>
        <v>180000</v>
      </c>
      <c r="H33" s="241"/>
      <c r="I33" s="242"/>
      <c r="J33" s="242"/>
    </row>
    <row r="34" spans="1:10" ht="15" customHeight="1" x14ac:dyDescent="0.25">
      <c r="A34" s="63"/>
      <c r="B34" s="54" t="s">
        <v>183</v>
      </c>
      <c r="C34" t="s">
        <v>185</v>
      </c>
      <c r="F34" s="50"/>
      <c r="G34" s="193"/>
      <c r="H34" s="192"/>
      <c r="I34" s="242">
        <f>SUM('198'!G11)</f>
        <v>10000</v>
      </c>
      <c r="J34" s="242"/>
    </row>
    <row r="35" spans="1:10" ht="15" customHeight="1" x14ac:dyDescent="0.25">
      <c r="A35" s="64"/>
      <c r="B35" s="54" t="s">
        <v>129</v>
      </c>
      <c r="C35" t="s">
        <v>130</v>
      </c>
      <c r="E35" s="64"/>
      <c r="F35" s="50"/>
      <c r="G35" s="241" t="s">
        <v>3</v>
      </c>
      <c r="H35" s="241"/>
      <c r="I35" s="242">
        <f>SUM('198'!G13)</f>
        <v>130000</v>
      </c>
      <c r="J35" s="242"/>
    </row>
    <row r="36" spans="1:10" ht="15" customHeight="1" x14ac:dyDescent="0.25">
      <c r="A36" s="194"/>
      <c r="B36" s="54" t="s">
        <v>184</v>
      </c>
      <c r="C36" t="s">
        <v>186</v>
      </c>
      <c r="E36" s="194"/>
      <c r="F36" s="50"/>
      <c r="G36" s="192"/>
      <c r="H36" s="192"/>
      <c r="I36" s="242">
        <f>SUM('198'!G14)</f>
        <v>30000</v>
      </c>
      <c r="J36" s="242"/>
    </row>
    <row r="37" spans="1:10" ht="15" customHeight="1" thickBot="1" x14ac:dyDescent="0.3">
      <c r="A37" s="184"/>
      <c r="B37" s="54" t="s">
        <v>151</v>
      </c>
      <c r="C37" t="s">
        <v>187</v>
      </c>
      <c r="E37" s="184"/>
      <c r="F37" s="50"/>
      <c r="G37" s="183"/>
      <c r="H37" s="183"/>
      <c r="I37" s="242">
        <f>SUM('198'!G15)</f>
        <v>10000</v>
      </c>
      <c r="J37" s="242"/>
    </row>
    <row r="38" spans="1:10" ht="15" customHeight="1" thickBot="1" x14ac:dyDescent="0.3">
      <c r="A38" s="50"/>
      <c r="B38" s="50"/>
      <c r="C38" s="50"/>
      <c r="D38" s="50"/>
      <c r="E38" s="50"/>
      <c r="F38" s="50"/>
      <c r="G38" s="247">
        <f>SUM(G33:H37)</f>
        <v>180000</v>
      </c>
      <c r="H38" s="248"/>
      <c r="I38" s="249">
        <f>SUM(I33:J37)</f>
        <v>180000</v>
      </c>
      <c r="J38" s="250"/>
    </row>
    <row r="39" spans="1:10" ht="18" thickBot="1" x14ac:dyDescent="0.35">
      <c r="A39" s="238" t="s">
        <v>3</v>
      </c>
      <c r="B39" s="239"/>
      <c r="C39" s="239"/>
      <c r="D39" s="239"/>
      <c r="E39" s="239"/>
      <c r="F39" s="239"/>
      <c r="G39" s="239"/>
      <c r="H39" s="239"/>
      <c r="I39" s="239"/>
      <c r="J39" s="240"/>
    </row>
    <row r="40" spans="1:10" ht="21" x14ac:dyDescent="0.25">
      <c r="A40" s="245" t="s">
        <v>68</v>
      </c>
      <c r="B40" s="245"/>
      <c r="C40" s="245"/>
      <c r="D40" s="245"/>
      <c r="E40" s="245"/>
      <c r="F40" s="245"/>
      <c r="G40" s="245"/>
      <c r="H40" s="245"/>
      <c r="I40" s="245"/>
      <c r="J40" s="245"/>
    </row>
    <row r="41" spans="1:10" ht="28.5" x14ac:dyDescent="0.45">
      <c r="A41" s="43"/>
      <c r="B41" s="43"/>
      <c r="C41" s="43"/>
      <c r="D41" s="43"/>
      <c r="E41" s="43"/>
      <c r="F41" s="43"/>
      <c r="G41" s="246" t="s">
        <v>81</v>
      </c>
      <c r="H41" s="246"/>
      <c r="I41" s="246" t="s">
        <v>4</v>
      </c>
      <c r="J41" s="246"/>
    </row>
    <row r="42" spans="1:10" ht="15.75" x14ac:dyDescent="0.25">
      <c r="A42" s="63" t="s">
        <v>77</v>
      </c>
      <c r="B42" s="54" t="s">
        <v>80</v>
      </c>
      <c r="C42" t="s">
        <v>84</v>
      </c>
      <c r="E42" s="149"/>
      <c r="F42" s="50"/>
      <c r="G42" s="241">
        <f>SUM('101'!G5)</f>
        <v>6500</v>
      </c>
      <c r="H42" s="241"/>
      <c r="I42" s="242"/>
      <c r="J42" s="242"/>
    </row>
    <row r="43" spans="1:10" ht="15.75" x14ac:dyDescent="0.25">
      <c r="A43" s="149"/>
      <c r="B43" s="54" t="s">
        <v>80</v>
      </c>
      <c r="C43" t="s">
        <v>85</v>
      </c>
      <c r="E43" s="149"/>
      <c r="F43" s="50"/>
      <c r="G43" s="241">
        <f>SUM('101'!G6)</f>
        <v>13941</v>
      </c>
      <c r="H43" s="241"/>
      <c r="I43" s="243" t="s">
        <v>3</v>
      </c>
      <c r="J43" s="242"/>
    </row>
    <row r="44" spans="1:10" ht="16.5" thickBot="1" x14ac:dyDescent="0.3">
      <c r="A44" s="149"/>
      <c r="B44" s="50">
        <v>35</v>
      </c>
      <c r="C44" s="244" t="s">
        <v>78</v>
      </c>
      <c r="D44" s="244"/>
      <c r="E44" s="244"/>
      <c r="F44" s="50"/>
      <c r="G44" s="241"/>
      <c r="H44" s="241"/>
      <c r="I44" s="242">
        <f>SUM('101'!G11)</f>
        <v>20441</v>
      </c>
      <c r="J44" s="242"/>
    </row>
    <row r="45" spans="1:10" ht="16.5" thickBot="1" x14ac:dyDescent="0.3">
      <c r="A45" s="50"/>
      <c r="B45" s="50"/>
      <c r="C45" s="50"/>
      <c r="D45" s="50"/>
      <c r="E45" s="50"/>
      <c r="F45" s="50"/>
      <c r="G45" s="247">
        <f>SUM(G42:H44)</f>
        <v>20441</v>
      </c>
      <c r="H45" s="248"/>
      <c r="I45" s="249">
        <f>SUM(I42:J44)</f>
        <v>20441</v>
      </c>
      <c r="J45" s="250"/>
    </row>
    <row r="46" spans="1:10" ht="18" thickBot="1" x14ac:dyDescent="0.35">
      <c r="A46" s="238" t="s">
        <v>3</v>
      </c>
      <c r="B46" s="239"/>
      <c r="C46" s="239"/>
      <c r="D46" s="239"/>
      <c r="E46" s="239"/>
      <c r="F46" s="239"/>
      <c r="G46" s="239"/>
      <c r="H46" s="239"/>
      <c r="I46" s="239"/>
      <c r="J46" s="240"/>
    </row>
  </sheetData>
  <mergeCells count="91">
    <mergeCell ref="I34:J34"/>
    <mergeCell ref="C24:E24"/>
    <mergeCell ref="G24:H24"/>
    <mergeCell ref="I24:J24"/>
    <mergeCell ref="C26:E26"/>
    <mergeCell ref="G26:H26"/>
    <mergeCell ref="I26:J26"/>
    <mergeCell ref="I25:J25"/>
    <mergeCell ref="C29:E29"/>
    <mergeCell ref="G29:H29"/>
    <mergeCell ref="C27:E27"/>
    <mergeCell ref="G27:H27"/>
    <mergeCell ref="A31:J31"/>
    <mergeCell ref="I27:J27"/>
    <mergeCell ref="I28:J28"/>
    <mergeCell ref="I29:J29"/>
    <mergeCell ref="G38:H38"/>
    <mergeCell ref="I38:J38"/>
    <mergeCell ref="I35:J35"/>
    <mergeCell ref="G35:H35"/>
    <mergeCell ref="I37:J37"/>
    <mergeCell ref="I36:J36"/>
    <mergeCell ref="C15:E15"/>
    <mergeCell ref="G15:H15"/>
    <mergeCell ref="G13:H13"/>
    <mergeCell ref="C14:E14"/>
    <mergeCell ref="I14:J14"/>
    <mergeCell ref="C12:E12"/>
    <mergeCell ref="G12:H12"/>
    <mergeCell ref="C13:E13"/>
    <mergeCell ref="G9:H9"/>
    <mergeCell ref="G14:H14"/>
    <mergeCell ref="A39:J39"/>
    <mergeCell ref="A7:J7"/>
    <mergeCell ref="A6:J6"/>
    <mergeCell ref="G28:H28"/>
    <mergeCell ref="I10:J10"/>
    <mergeCell ref="G8:H8"/>
    <mergeCell ref="I8:J8"/>
    <mergeCell ref="I12:J12"/>
    <mergeCell ref="I20:J20"/>
    <mergeCell ref="I21:J21"/>
    <mergeCell ref="I22:J22"/>
    <mergeCell ref="C16:E16"/>
    <mergeCell ref="G16:H16"/>
    <mergeCell ref="C17:E17"/>
    <mergeCell ref="G17:H17"/>
    <mergeCell ref="I13:J13"/>
    <mergeCell ref="G33:H33"/>
    <mergeCell ref="I33:J33"/>
    <mergeCell ref="I19:J19"/>
    <mergeCell ref="G20:H20"/>
    <mergeCell ref="A1:J1"/>
    <mergeCell ref="A2:J2"/>
    <mergeCell ref="A3:J3"/>
    <mergeCell ref="C18:E18"/>
    <mergeCell ref="G18:H18"/>
    <mergeCell ref="I16:J16"/>
    <mergeCell ref="I17:J17"/>
    <mergeCell ref="I18:J18"/>
    <mergeCell ref="I9:J9"/>
    <mergeCell ref="G10:H10"/>
    <mergeCell ref="G11:H11"/>
    <mergeCell ref="I15:J15"/>
    <mergeCell ref="C19:E19"/>
    <mergeCell ref="G19:H19"/>
    <mergeCell ref="C20:E20"/>
    <mergeCell ref="C21:E21"/>
    <mergeCell ref="G21:H21"/>
    <mergeCell ref="C22:E22"/>
    <mergeCell ref="G22:H22"/>
    <mergeCell ref="I23:J23"/>
    <mergeCell ref="G32:H32"/>
    <mergeCell ref="I32:J32"/>
    <mergeCell ref="C23:E23"/>
    <mergeCell ref="G23:H23"/>
    <mergeCell ref="I30:J30"/>
    <mergeCell ref="G30:H30"/>
    <mergeCell ref="A40:J40"/>
    <mergeCell ref="G41:H41"/>
    <mergeCell ref="I41:J41"/>
    <mergeCell ref="G45:H45"/>
    <mergeCell ref="I45:J45"/>
    <mergeCell ref="A46:J46"/>
    <mergeCell ref="G42:H42"/>
    <mergeCell ref="I42:J42"/>
    <mergeCell ref="G43:H43"/>
    <mergeCell ref="I43:J43"/>
    <mergeCell ref="C44:E44"/>
    <mergeCell ref="G44:H44"/>
    <mergeCell ref="I44:J44"/>
  </mergeCells>
  <pageMargins left="0.25" right="0.25" top="0.5" bottom="0.25" header="0.3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70"/>
  <sheetViews>
    <sheetView zoomScale="150" zoomScaleNormal="150" workbookViewId="0">
      <selection activeCell="D57" sqref="D57"/>
    </sheetView>
  </sheetViews>
  <sheetFormatPr defaultRowHeight="15" x14ac:dyDescent="0.25"/>
  <cols>
    <col min="1" max="1" width="8.140625" style="14" customWidth="1"/>
    <col min="2" max="2" width="19.140625" style="14" customWidth="1"/>
    <col min="3" max="3" width="13.42578125" style="14" customWidth="1"/>
    <col min="4" max="4" width="10.28515625" style="14" customWidth="1"/>
    <col min="5" max="5" width="2.7109375" style="14" customWidth="1"/>
    <col min="6" max="6" width="12.42578125" style="14" customWidth="1"/>
    <col min="7" max="7" width="15.5703125" style="14" customWidth="1"/>
    <col min="8" max="8" width="10.85546875" style="14" customWidth="1"/>
    <col min="9" max="9" width="9.140625" style="14" customWidth="1"/>
  </cols>
  <sheetData>
    <row r="1" spans="1:9" ht="30.75" customHeight="1" thickBot="1" x14ac:dyDescent="0.3">
      <c r="A1" s="295" t="s">
        <v>182</v>
      </c>
      <c r="B1" s="296"/>
      <c r="C1" s="296"/>
      <c r="D1" s="296"/>
      <c r="E1" s="296"/>
      <c r="F1" s="296"/>
      <c r="G1" s="296"/>
      <c r="H1" s="296"/>
      <c r="I1" s="297"/>
    </row>
    <row r="2" spans="1:9" ht="22.5" customHeight="1" thickBot="1" x14ac:dyDescent="0.3">
      <c r="A2" s="299" t="s">
        <v>1</v>
      </c>
      <c r="B2" s="300"/>
      <c r="C2" s="300"/>
      <c r="D2" s="300"/>
      <c r="E2" s="300"/>
      <c r="F2" s="300"/>
      <c r="G2" s="300"/>
      <c r="H2" s="300"/>
      <c r="I2" s="301"/>
    </row>
    <row r="3" spans="1:9" s="14" customFormat="1" ht="27.75" customHeight="1" thickBot="1" x14ac:dyDescent="0.3">
      <c r="A3" s="305" t="s">
        <v>160</v>
      </c>
      <c r="B3" s="306"/>
      <c r="C3" s="306"/>
      <c r="D3" s="306"/>
      <c r="E3" s="307"/>
      <c r="F3" s="106" t="s">
        <v>148</v>
      </c>
      <c r="G3" s="100" t="s">
        <v>159</v>
      </c>
      <c r="H3" s="101" t="s">
        <v>36</v>
      </c>
      <c r="I3" s="133" t="s">
        <v>35</v>
      </c>
    </row>
    <row r="4" spans="1:9" s="35" customFormat="1" ht="23.25" customHeight="1" x14ac:dyDescent="0.25">
      <c r="A4" s="72" t="s">
        <v>110</v>
      </c>
      <c r="B4" s="67"/>
      <c r="C4" s="67" t="s">
        <v>161</v>
      </c>
      <c r="D4" s="67"/>
      <c r="E4" s="67"/>
      <c r="F4" s="91">
        <v>1163272</v>
      </c>
      <c r="G4" s="74">
        <v>1059565</v>
      </c>
      <c r="H4" s="73"/>
      <c r="I4" s="67"/>
    </row>
    <row r="5" spans="1:9" s="35" customFormat="1" ht="17.25" customHeight="1" x14ac:dyDescent="0.25">
      <c r="A5" s="72" t="s">
        <v>111</v>
      </c>
      <c r="B5" s="67"/>
      <c r="C5" s="67"/>
      <c r="D5" s="67"/>
      <c r="E5" s="67"/>
      <c r="F5" s="73">
        <v>540825</v>
      </c>
      <c r="G5" s="74">
        <v>754253</v>
      </c>
      <c r="H5" s="73"/>
      <c r="I5" s="67"/>
    </row>
    <row r="6" spans="1:9" s="35" customFormat="1" ht="17.25" customHeight="1" thickBot="1" x14ac:dyDescent="0.3">
      <c r="A6" s="72" t="s">
        <v>114</v>
      </c>
      <c r="B6" s="67"/>
      <c r="C6" s="67"/>
      <c r="D6" s="67"/>
      <c r="E6" s="67"/>
      <c r="F6" s="73">
        <v>55593</v>
      </c>
      <c r="G6" s="74">
        <v>25991</v>
      </c>
      <c r="H6" s="73"/>
      <c r="I6" s="67"/>
    </row>
    <row r="7" spans="1:9" s="35" customFormat="1" ht="15" customHeight="1" thickBot="1" x14ac:dyDescent="0.3">
      <c r="A7" s="67"/>
      <c r="B7" s="68" t="s">
        <v>41</v>
      </c>
      <c r="C7" s="67"/>
      <c r="D7" s="67"/>
      <c r="E7" s="67"/>
      <c r="F7" s="69">
        <f>SUM(F4:F6)</f>
        <v>1759690</v>
      </c>
      <c r="G7" s="70">
        <f>SUM(G4:G6)</f>
        <v>1839809</v>
      </c>
      <c r="H7" s="71">
        <f>SUM(G7-F7)</f>
        <v>80119</v>
      </c>
      <c r="I7" s="75">
        <f>SUM(H7)/F7</f>
        <v>4.5530178611005348E-2</v>
      </c>
    </row>
    <row r="8" spans="1:9" s="35" customFormat="1" ht="15" customHeight="1" x14ac:dyDescent="0.25">
      <c r="A8" s="67"/>
      <c r="B8" s="68"/>
      <c r="C8" s="67"/>
      <c r="D8" s="67"/>
      <c r="E8" s="67"/>
      <c r="F8" s="78"/>
      <c r="G8" s="78"/>
      <c r="H8" s="78"/>
      <c r="I8" s="203"/>
    </row>
    <row r="9" spans="1:9" s="35" customFormat="1" ht="15" customHeight="1" thickBot="1" x14ac:dyDescent="0.3">
      <c r="A9" s="131" t="s">
        <v>115</v>
      </c>
      <c r="B9" s="67"/>
      <c r="C9" s="73"/>
      <c r="D9" s="67"/>
      <c r="E9" s="67"/>
      <c r="F9" s="77" t="s">
        <v>3</v>
      </c>
      <c r="G9" s="56" t="s">
        <v>3</v>
      </c>
      <c r="H9" s="143"/>
      <c r="I9" s="144"/>
    </row>
    <row r="10" spans="1:9" s="35" customFormat="1" ht="14.45" customHeight="1" x14ac:dyDescent="0.25">
      <c r="A10" s="215" t="s">
        <v>63</v>
      </c>
      <c r="B10" s="216"/>
      <c r="C10" s="217">
        <v>5617</v>
      </c>
      <c r="D10" s="308">
        <f>SUM(C10:C16)</f>
        <v>662701</v>
      </c>
      <c r="E10" s="39"/>
      <c r="F10" s="78" t="s">
        <v>3</v>
      </c>
      <c r="G10" s="31"/>
      <c r="H10" s="31"/>
      <c r="I10" s="34"/>
    </row>
    <row r="11" spans="1:9" s="35" customFormat="1" ht="14.45" customHeight="1" x14ac:dyDescent="0.25">
      <c r="A11" s="218" t="s">
        <v>173</v>
      </c>
      <c r="B11" s="65"/>
      <c r="C11" s="66">
        <v>15000</v>
      </c>
      <c r="D11" s="309"/>
      <c r="E11" s="39"/>
      <c r="F11" s="31"/>
      <c r="G11" s="31"/>
      <c r="H11" s="31"/>
      <c r="I11" s="13"/>
    </row>
    <row r="12" spans="1:9" s="35" customFormat="1" ht="14.45" customHeight="1" x14ac:dyDescent="0.25">
      <c r="A12" s="218" t="s">
        <v>174</v>
      </c>
      <c r="B12" s="65"/>
      <c r="C12" s="66">
        <v>2586</v>
      </c>
      <c r="D12" s="309"/>
      <c r="E12" s="39"/>
      <c r="F12" s="311" t="s">
        <v>176</v>
      </c>
      <c r="G12" s="312"/>
      <c r="H12" s="312"/>
      <c r="I12" s="312"/>
    </row>
    <row r="13" spans="1:9" s="35" customFormat="1" ht="14.45" customHeight="1" x14ac:dyDescent="0.25">
      <c r="A13" s="218" t="s">
        <v>175</v>
      </c>
      <c r="B13" s="65"/>
      <c r="C13" s="66">
        <v>8008</v>
      </c>
      <c r="D13" s="309"/>
      <c r="E13" s="39"/>
      <c r="F13" s="312"/>
      <c r="G13" s="312"/>
      <c r="H13" s="312"/>
      <c r="I13" s="312"/>
    </row>
    <row r="14" spans="1:9" s="35" customFormat="1" ht="14.45" customHeight="1" x14ac:dyDescent="0.25">
      <c r="A14" s="218" t="s">
        <v>64</v>
      </c>
      <c r="B14" s="65"/>
      <c r="C14" s="66">
        <v>23104</v>
      </c>
      <c r="D14" s="309"/>
      <c r="E14" s="39"/>
      <c r="F14" s="312"/>
      <c r="G14" s="312"/>
      <c r="H14" s="312"/>
      <c r="I14" s="312"/>
    </row>
    <row r="15" spans="1:9" s="35" customFormat="1" ht="14.45" customHeight="1" x14ac:dyDescent="0.25">
      <c r="A15" s="218" t="s">
        <v>65</v>
      </c>
      <c r="B15" s="65"/>
      <c r="C15" s="66">
        <v>32245</v>
      </c>
      <c r="D15" s="309"/>
      <c r="E15" s="31"/>
      <c r="F15" s="31"/>
      <c r="G15" s="31"/>
      <c r="H15" s="31"/>
      <c r="I15" s="13"/>
    </row>
    <row r="16" spans="1:9" s="35" customFormat="1" ht="14.45" customHeight="1" thickBot="1" x14ac:dyDescent="0.3">
      <c r="A16" s="219" t="s">
        <v>66</v>
      </c>
      <c r="B16" s="220"/>
      <c r="C16" s="221">
        <v>576141</v>
      </c>
      <c r="D16" s="310"/>
      <c r="E16" s="39"/>
      <c r="F16" s="31"/>
      <c r="G16" s="31"/>
      <c r="H16" s="31"/>
      <c r="I16" s="13"/>
    </row>
    <row r="17" spans="1:9" s="35" customFormat="1" ht="27" customHeight="1" thickBot="1" x14ac:dyDescent="0.3">
      <c r="A17" s="37"/>
      <c r="B17" s="36"/>
      <c r="C17" s="14"/>
      <c r="F17" s="32"/>
      <c r="G17" s="32"/>
      <c r="H17" s="32"/>
      <c r="I17" s="33"/>
    </row>
    <row r="18" spans="1:9" ht="16.899999999999999" customHeight="1" thickBot="1" x14ac:dyDescent="0.3">
      <c r="A18" s="299" t="s">
        <v>109</v>
      </c>
      <c r="B18" s="300"/>
      <c r="C18" s="300"/>
      <c r="D18" s="300"/>
      <c r="E18" s="300"/>
      <c r="F18" s="300"/>
      <c r="G18" s="300"/>
      <c r="H18" s="300"/>
      <c r="I18" s="301"/>
    </row>
    <row r="19" spans="1:9" ht="16.5" customHeight="1" x14ac:dyDescent="0.25">
      <c r="A19" s="298" t="s">
        <v>13</v>
      </c>
      <c r="B19" s="276"/>
      <c r="C19" s="80" t="s">
        <v>28</v>
      </c>
      <c r="D19" s="81" t="s">
        <v>29</v>
      </c>
      <c r="E19" s="92"/>
      <c r="F19" s="275" t="s">
        <v>50</v>
      </c>
      <c r="G19" s="276"/>
      <c r="H19" s="94" t="s">
        <v>28</v>
      </c>
      <c r="I19" s="204" t="s">
        <v>29</v>
      </c>
    </row>
    <row r="20" spans="1:9" ht="16.5" customHeight="1" x14ac:dyDescent="0.25">
      <c r="A20" s="205" t="s">
        <v>14</v>
      </c>
      <c r="B20" s="83"/>
      <c r="C20" s="84">
        <v>901719</v>
      </c>
      <c r="D20" s="85">
        <f>SUM(C20/C38)</f>
        <v>0.49011555003807461</v>
      </c>
      <c r="E20" s="93"/>
      <c r="F20" s="82" t="s">
        <v>10</v>
      </c>
      <c r="G20" s="95"/>
      <c r="H20" s="84">
        <v>1242496</v>
      </c>
      <c r="I20" s="206">
        <f>SUM(H20/H27)</f>
        <v>0.67533966841123183</v>
      </c>
    </row>
    <row r="21" spans="1:9" ht="16.5" customHeight="1" x14ac:dyDescent="0.25">
      <c r="A21" s="207" t="s">
        <v>15</v>
      </c>
      <c r="B21" s="87"/>
      <c r="C21" s="74">
        <v>8314</v>
      </c>
      <c r="D21" s="85">
        <f>SUM(C21/C38)</f>
        <v>4.5189473472518069E-3</v>
      </c>
      <c r="E21" s="93"/>
      <c r="F21" s="86" t="s">
        <v>8</v>
      </c>
      <c r="G21" s="76"/>
      <c r="H21" s="74">
        <v>329141</v>
      </c>
      <c r="I21" s="208">
        <f>SUM(H21/H27)</f>
        <v>0.17889954881186035</v>
      </c>
    </row>
    <row r="22" spans="1:9" ht="16.5" customHeight="1" x14ac:dyDescent="0.25">
      <c r="A22" s="207" t="s">
        <v>16</v>
      </c>
      <c r="B22" s="87"/>
      <c r="C22" s="74">
        <v>18588</v>
      </c>
      <c r="D22" s="85">
        <f>SUM(C22/C38)</f>
        <v>1.0103222671483834E-2</v>
      </c>
      <c r="E22" s="93"/>
      <c r="F22" s="86" t="s">
        <v>9</v>
      </c>
      <c r="G22" s="76"/>
      <c r="H22" s="74">
        <v>108255</v>
      </c>
      <c r="I22" s="208">
        <f>SUM(H22/H27)</f>
        <v>5.8840347014282458E-2</v>
      </c>
    </row>
    <row r="23" spans="1:9" ht="16.5" customHeight="1" x14ac:dyDescent="0.25">
      <c r="A23" s="207" t="s">
        <v>17</v>
      </c>
      <c r="B23" s="87"/>
      <c r="C23" s="74">
        <v>110376</v>
      </c>
      <c r="D23" s="85">
        <f>SUM(C23/C38)</f>
        <v>5.9993184075086053E-2</v>
      </c>
      <c r="E23" s="93"/>
      <c r="F23" s="86" t="s">
        <v>12</v>
      </c>
      <c r="G23" s="76"/>
      <c r="H23" s="74">
        <v>122563</v>
      </c>
      <c r="I23" s="208">
        <f>SUM(H23/H27)</f>
        <v>6.6617241246238065E-2</v>
      </c>
    </row>
    <row r="24" spans="1:9" ht="16.5" customHeight="1" x14ac:dyDescent="0.25">
      <c r="A24" s="207" t="s">
        <v>18</v>
      </c>
      <c r="B24" s="87"/>
      <c r="C24" s="74">
        <v>23941</v>
      </c>
      <c r="D24" s="85">
        <f>SUM(C24/C38)</f>
        <v>1.3012763824940524E-2</v>
      </c>
      <c r="E24" s="93"/>
      <c r="F24" s="86" t="s">
        <v>126</v>
      </c>
      <c r="G24" s="76"/>
      <c r="H24" s="74">
        <v>23413</v>
      </c>
      <c r="I24" s="208">
        <f>SUM(H24/H27)</f>
        <v>1.2725777512774424E-2</v>
      </c>
    </row>
    <row r="25" spans="1:9" ht="16.5" customHeight="1" x14ac:dyDescent="0.25">
      <c r="A25" s="207" t="s">
        <v>19</v>
      </c>
      <c r="B25" s="87"/>
      <c r="C25" s="74">
        <v>11850</v>
      </c>
      <c r="D25" s="85">
        <f>SUM(C25/C38)</f>
        <v>6.4408859832732635E-3</v>
      </c>
      <c r="E25" s="93"/>
      <c r="F25" s="86" t="s">
        <v>132</v>
      </c>
      <c r="G25" s="76"/>
      <c r="H25" s="74">
        <v>0</v>
      </c>
      <c r="I25" s="208">
        <f>SUM(H25/H27)</f>
        <v>0</v>
      </c>
    </row>
    <row r="26" spans="1:9" ht="16.5" customHeight="1" thickBot="1" x14ac:dyDescent="0.3">
      <c r="A26" s="207" t="s">
        <v>20</v>
      </c>
      <c r="B26" s="87"/>
      <c r="C26" s="74">
        <v>25321</v>
      </c>
      <c r="D26" s="85">
        <f>SUM(C26/C38)</f>
        <v>1.376284168628374E-2</v>
      </c>
      <c r="E26" s="93"/>
      <c r="F26" s="86" t="s">
        <v>45</v>
      </c>
      <c r="G26" s="76"/>
      <c r="H26" s="74">
        <v>13941</v>
      </c>
      <c r="I26" s="208">
        <f>SUM(H26/H27)</f>
        <v>7.5774170036128751E-3</v>
      </c>
    </row>
    <row r="27" spans="1:9" ht="16.5" customHeight="1" thickBot="1" x14ac:dyDescent="0.3">
      <c r="A27" s="207" t="s">
        <v>21</v>
      </c>
      <c r="B27" s="87"/>
      <c r="C27" s="74">
        <v>64336</v>
      </c>
      <c r="D27" s="85">
        <f>SUM(C27/C38)</f>
        <v>3.496884730969356E-2</v>
      </c>
      <c r="E27" s="93"/>
      <c r="F27" s="97"/>
      <c r="G27" s="98"/>
      <c r="H27" s="70">
        <f>SUM(H20:H26)</f>
        <v>1839809</v>
      </c>
      <c r="I27" s="90">
        <f>SUM(I20:I26)</f>
        <v>0.99999999999999989</v>
      </c>
    </row>
    <row r="28" spans="1:9" ht="16.5" customHeight="1" thickBot="1" x14ac:dyDescent="0.3">
      <c r="A28" s="207" t="s">
        <v>22</v>
      </c>
      <c r="B28" s="87"/>
      <c r="C28" s="74">
        <v>337638</v>
      </c>
      <c r="D28" s="85">
        <f>SUM(C28/C38)</f>
        <v>0.18351796300594247</v>
      </c>
      <c r="E28" s="93"/>
      <c r="F28" s="76"/>
      <c r="G28" s="76"/>
      <c r="H28" s="76"/>
      <c r="I28" s="209"/>
    </row>
    <row r="29" spans="1:9" ht="16.5" customHeight="1" thickBot="1" x14ac:dyDescent="0.3">
      <c r="A29" s="207" t="s">
        <v>23</v>
      </c>
      <c r="B29" s="87"/>
      <c r="C29" s="74">
        <v>179121</v>
      </c>
      <c r="D29" s="85">
        <f>SUM(C29/C38)</f>
        <v>9.7358475798302979E-2</v>
      </c>
      <c r="E29" s="93"/>
      <c r="F29" s="292" t="s">
        <v>180</v>
      </c>
      <c r="G29" s="293"/>
      <c r="H29" s="293"/>
      <c r="I29" s="294"/>
    </row>
    <row r="30" spans="1:9" ht="16.5" customHeight="1" x14ac:dyDescent="0.25">
      <c r="A30" s="207" t="s">
        <v>24</v>
      </c>
      <c r="B30" s="87"/>
      <c r="C30" s="74">
        <v>9600</v>
      </c>
      <c r="D30" s="85">
        <f>SUM(C30/C38)</f>
        <v>5.2179329484745426E-3</v>
      </c>
      <c r="E30" s="93"/>
      <c r="F30" s="187" t="s">
        <v>154</v>
      </c>
      <c r="G30" s="188"/>
      <c r="H30" s="201" t="s">
        <v>148</v>
      </c>
      <c r="I30" s="210" t="s">
        <v>159</v>
      </c>
    </row>
    <row r="31" spans="1:9" ht="16.5" customHeight="1" x14ac:dyDescent="0.25">
      <c r="A31" s="207" t="s">
        <v>25</v>
      </c>
      <c r="B31" s="87"/>
      <c r="C31" s="74">
        <v>58151</v>
      </c>
      <c r="D31" s="85">
        <f>SUM(C31/C38)</f>
        <v>3.1607085300702407E-2</v>
      </c>
      <c r="E31" s="93"/>
      <c r="F31" s="76" t="s">
        <v>152</v>
      </c>
      <c r="G31" s="34" t="s">
        <v>155</v>
      </c>
      <c r="H31" s="211">
        <v>1000</v>
      </c>
      <c r="I31" s="212">
        <v>1500</v>
      </c>
    </row>
    <row r="32" spans="1:9" ht="16.5" customHeight="1" x14ac:dyDescent="0.25">
      <c r="A32" s="207" t="s">
        <v>96</v>
      </c>
      <c r="B32" s="87"/>
      <c r="C32" s="74">
        <v>1000</v>
      </c>
      <c r="D32" s="85">
        <f>SUM(C32/C38)</f>
        <v>5.4353468213276491E-4</v>
      </c>
      <c r="E32" s="93"/>
      <c r="F32" s="35" t="s">
        <v>157</v>
      </c>
      <c r="G32" s="34" t="s">
        <v>158</v>
      </c>
      <c r="H32" s="211">
        <v>500</v>
      </c>
      <c r="I32" s="212">
        <v>500</v>
      </c>
    </row>
    <row r="33" spans="1:9" ht="16.5" customHeight="1" thickBot="1" x14ac:dyDescent="0.3">
      <c r="A33" s="207" t="s">
        <v>44</v>
      </c>
      <c r="B33" s="87"/>
      <c r="C33" s="74">
        <v>23413</v>
      </c>
      <c r="D33" s="85">
        <f>SUM(C33/C38)</f>
        <v>1.2725777512774424E-2</v>
      </c>
      <c r="E33" s="93"/>
      <c r="F33" s="76" t="s">
        <v>153</v>
      </c>
      <c r="G33" s="34" t="s">
        <v>156</v>
      </c>
      <c r="H33" s="211">
        <v>1000</v>
      </c>
      <c r="I33" s="212">
        <v>1500</v>
      </c>
    </row>
    <row r="34" spans="1:9" ht="16.5" customHeight="1" thickBot="1" x14ac:dyDescent="0.3">
      <c r="A34" s="213" t="s">
        <v>125</v>
      </c>
      <c r="B34" s="76"/>
      <c r="C34" s="74">
        <v>5000</v>
      </c>
      <c r="D34" s="85">
        <f>SUM(C34/C38)</f>
        <v>2.7176734106638244E-3</v>
      </c>
      <c r="E34" s="93"/>
      <c r="F34" s="185"/>
      <c r="G34" s="186" t="s">
        <v>3</v>
      </c>
      <c r="H34" s="190">
        <f>SUM(H31:H33)</f>
        <v>2500</v>
      </c>
      <c r="I34" s="189">
        <f>SUM(I31:I33)</f>
        <v>3500</v>
      </c>
    </row>
    <row r="35" spans="1:9" ht="16.5" customHeight="1" thickBot="1" x14ac:dyDescent="0.3">
      <c r="A35" s="207" t="s">
        <v>26</v>
      </c>
      <c r="B35" s="87"/>
      <c r="C35" s="74">
        <v>6500</v>
      </c>
      <c r="D35" s="85">
        <f>SUM(C35/C38)</f>
        <v>3.5329754338629719E-3</v>
      </c>
      <c r="E35" s="93"/>
      <c r="F35" s="292" t="s">
        <v>177</v>
      </c>
      <c r="G35" s="293"/>
      <c r="H35" s="293"/>
      <c r="I35" s="294"/>
    </row>
    <row r="36" spans="1:9" ht="16.5" customHeight="1" x14ac:dyDescent="0.25">
      <c r="A36" s="207" t="s">
        <v>47</v>
      </c>
      <c r="B36" s="87"/>
      <c r="C36" s="74">
        <v>41000</v>
      </c>
      <c r="D36" s="85">
        <f>SUM(C36/C38)</f>
        <v>2.2284921967443361E-2</v>
      </c>
      <c r="E36" s="93"/>
      <c r="F36" s="187" t="s">
        <v>178</v>
      </c>
      <c r="G36" s="188"/>
      <c r="H36" s="201" t="s">
        <v>148</v>
      </c>
      <c r="I36" s="210" t="s">
        <v>159</v>
      </c>
    </row>
    <row r="37" spans="1:9" ht="16.5" customHeight="1" thickBot="1" x14ac:dyDescent="0.3">
      <c r="A37" s="207" t="s">
        <v>27</v>
      </c>
      <c r="B37" s="87"/>
      <c r="C37" s="74">
        <v>13941</v>
      </c>
      <c r="D37" s="85">
        <f>SUM(C37/C38)</f>
        <v>7.5774170036128751E-3</v>
      </c>
      <c r="E37" s="93"/>
      <c r="F37" s="76" t="s">
        <v>179</v>
      </c>
      <c r="G37" s="34" t="s">
        <v>155</v>
      </c>
      <c r="H37" s="211">
        <v>0</v>
      </c>
      <c r="I37" s="212">
        <v>25</v>
      </c>
    </row>
    <row r="38" spans="1:9" ht="16.5" customHeight="1" thickBot="1" x14ac:dyDescent="0.3">
      <c r="A38" s="88" t="s">
        <v>49</v>
      </c>
      <c r="B38" s="89"/>
      <c r="C38" s="70">
        <f>SUM(C20:C37)</f>
        <v>1839809</v>
      </c>
      <c r="D38" s="90">
        <f>SUM(D20:D37)</f>
        <v>1</v>
      </c>
      <c r="E38" s="214"/>
      <c r="F38" s="185"/>
      <c r="G38" s="186" t="s">
        <v>3</v>
      </c>
      <c r="H38" s="190">
        <f>SUM(H35:H37)</f>
        <v>0</v>
      </c>
      <c r="I38" s="189">
        <f>SUM(I35:I37)</f>
        <v>25</v>
      </c>
    </row>
    <row r="39" spans="1:9" ht="31.5" customHeight="1" thickBot="1" x14ac:dyDescent="0.3">
      <c r="A39" s="88"/>
      <c r="B39" s="89"/>
      <c r="C39" s="222"/>
      <c r="D39" s="223"/>
      <c r="E39" s="214"/>
      <c r="F39" s="224"/>
      <c r="G39" s="186"/>
      <c r="H39" s="225"/>
      <c r="I39" s="189"/>
    </row>
    <row r="40" spans="1:9" ht="27" customHeight="1" thickBot="1" x14ac:dyDescent="0.3">
      <c r="A40" s="302" t="s">
        <v>67</v>
      </c>
      <c r="B40" s="303"/>
      <c r="C40" s="303"/>
      <c r="D40" s="303"/>
      <c r="E40" s="303"/>
      <c r="F40" s="303"/>
      <c r="G40" s="303"/>
      <c r="H40" s="303"/>
      <c r="I40" s="304"/>
    </row>
    <row r="41" spans="1:9" ht="21.75" customHeight="1" thickBot="1" x14ac:dyDescent="0.3">
      <c r="A41" s="283" t="s">
        <v>172</v>
      </c>
      <c r="B41" s="284"/>
      <c r="C41" s="284"/>
      <c r="D41" s="285"/>
      <c r="E41" s="99"/>
      <c r="F41" s="106" t="s">
        <v>148</v>
      </c>
      <c r="G41" s="100" t="s">
        <v>159</v>
      </c>
      <c r="H41" s="101" t="s">
        <v>36</v>
      </c>
      <c r="I41" s="133" t="s">
        <v>35</v>
      </c>
    </row>
    <row r="42" spans="1:9" ht="15" customHeight="1" x14ac:dyDescent="0.25">
      <c r="A42" s="102" t="s">
        <v>14</v>
      </c>
      <c r="B42" s="67"/>
      <c r="C42" s="286" t="s">
        <v>3</v>
      </c>
      <c r="D42" s="287"/>
      <c r="E42" s="287"/>
      <c r="F42" s="73">
        <v>812808</v>
      </c>
      <c r="G42" s="84">
        <v>901719</v>
      </c>
      <c r="H42" s="73">
        <f>SUM(G42-F42)</f>
        <v>88911</v>
      </c>
      <c r="I42" s="67"/>
    </row>
    <row r="43" spans="1:9" ht="15" customHeight="1" x14ac:dyDescent="0.25">
      <c r="A43" s="102" t="s">
        <v>15</v>
      </c>
      <c r="B43" s="67"/>
      <c r="C43" s="288" t="s">
        <v>3</v>
      </c>
      <c r="D43" s="288"/>
      <c r="E43" s="288"/>
      <c r="F43" s="73">
        <v>20086</v>
      </c>
      <c r="G43" s="74">
        <v>8314</v>
      </c>
      <c r="H43" s="73">
        <f t="shared" ref="H43:H59" si="0">SUM(G43-F43)</f>
        <v>-11772</v>
      </c>
      <c r="I43" s="67"/>
    </row>
    <row r="44" spans="1:9" ht="15" customHeight="1" x14ac:dyDescent="0.25">
      <c r="A44" s="102" t="s">
        <v>16</v>
      </c>
      <c r="B44" s="67"/>
      <c r="C44" s="67"/>
      <c r="D44" s="67"/>
      <c r="E44" s="67"/>
      <c r="F44" s="73">
        <v>24835</v>
      </c>
      <c r="G44" s="74">
        <v>18588</v>
      </c>
      <c r="H44" s="73">
        <f t="shared" si="0"/>
        <v>-6247</v>
      </c>
      <c r="I44" s="67"/>
    </row>
    <row r="45" spans="1:9" ht="15" customHeight="1" x14ac:dyDescent="0.25">
      <c r="A45" s="102" t="s">
        <v>17</v>
      </c>
      <c r="B45" s="67"/>
      <c r="C45" s="142" t="s">
        <v>3</v>
      </c>
      <c r="D45" s="67"/>
      <c r="E45" s="67"/>
      <c r="F45" s="73">
        <v>96617</v>
      </c>
      <c r="G45" s="74">
        <v>110376</v>
      </c>
      <c r="H45" s="73">
        <f t="shared" si="0"/>
        <v>13759</v>
      </c>
      <c r="I45" s="67"/>
    </row>
    <row r="46" spans="1:9" ht="15" customHeight="1" x14ac:dyDescent="0.25">
      <c r="A46" s="102" t="s">
        <v>18</v>
      </c>
      <c r="B46" s="67"/>
      <c r="C46" s="142" t="s">
        <v>3</v>
      </c>
      <c r="D46" s="67"/>
      <c r="E46" s="67"/>
      <c r="F46" s="73">
        <v>24140</v>
      </c>
      <c r="G46" s="74">
        <v>23941</v>
      </c>
      <c r="H46" s="73">
        <f t="shared" si="0"/>
        <v>-199</v>
      </c>
      <c r="I46" s="67"/>
    </row>
    <row r="47" spans="1:9" ht="15" customHeight="1" x14ac:dyDescent="0.25">
      <c r="A47" s="102" t="s">
        <v>19</v>
      </c>
      <c r="B47" s="67"/>
      <c r="C47" s="67"/>
      <c r="D47" s="67"/>
      <c r="E47" s="67"/>
      <c r="F47" s="73">
        <v>8950</v>
      </c>
      <c r="G47" s="74">
        <v>11850</v>
      </c>
      <c r="H47" s="73">
        <f t="shared" si="0"/>
        <v>2900</v>
      </c>
      <c r="I47" s="67"/>
    </row>
    <row r="48" spans="1:9" ht="15" customHeight="1" x14ac:dyDescent="0.25">
      <c r="A48" s="102" t="s">
        <v>20</v>
      </c>
      <c r="B48" s="67"/>
      <c r="C48" s="142" t="s">
        <v>3</v>
      </c>
      <c r="D48" s="67"/>
      <c r="E48" s="67"/>
      <c r="F48" s="73">
        <v>22500</v>
      </c>
      <c r="G48" s="74">
        <v>25321</v>
      </c>
      <c r="H48" s="73">
        <f t="shared" si="0"/>
        <v>2821</v>
      </c>
      <c r="I48" s="67"/>
    </row>
    <row r="49" spans="1:9" ht="15" customHeight="1" x14ac:dyDescent="0.25">
      <c r="A49" s="102" t="s">
        <v>21</v>
      </c>
      <c r="B49" s="67"/>
      <c r="C49" s="142" t="s">
        <v>3</v>
      </c>
      <c r="D49" s="67"/>
      <c r="E49" s="67"/>
      <c r="F49" s="73">
        <v>68331</v>
      </c>
      <c r="G49" s="74">
        <v>64336</v>
      </c>
      <c r="H49" s="73">
        <f t="shared" si="0"/>
        <v>-3995</v>
      </c>
      <c r="I49" s="67"/>
    </row>
    <row r="50" spans="1:9" ht="15" customHeight="1" x14ac:dyDescent="0.25">
      <c r="A50" s="102" t="s">
        <v>22</v>
      </c>
      <c r="B50" s="67"/>
      <c r="C50" s="289" t="s">
        <v>3</v>
      </c>
      <c r="D50" s="289"/>
      <c r="E50" s="289"/>
      <c r="F50" s="73">
        <v>335249</v>
      </c>
      <c r="G50" s="74">
        <v>337638</v>
      </c>
      <c r="H50" s="73">
        <f t="shared" si="0"/>
        <v>2389</v>
      </c>
      <c r="I50" s="67"/>
    </row>
    <row r="51" spans="1:9" ht="15" customHeight="1" x14ac:dyDescent="0.25">
      <c r="A51" s="102" t="s">
        <v>23</v>
      </c>
      <c r="B51" s="67"/>
      <c r="C51" s="67"/>
      <c r="D51" s="67"/>
      <c r="E51" s="67"/>
      <c r="F51" s="73">
        <v>190967</v>
      </c>
      <c r="G51" s="74">
        <v>179121</v>
      </c>
      <c r="H51" s="73">
        <f t="shared" si="0"/>
        <v>-11846</v>
      </c>
      <c r="I51" s="67"/>
    </row>
    <row r="52" spans="1:9" ht="15" customHeight="1" x14ac:dyDescent="0.25">
      <c r="A52" s="102" t="s">
        <v>24</v>
      </c>
      <c r="B52" s="67"/>
      <c r="C52" s="67"/>
      <c r="D52" s="103"/>
      <c r="E52" s="103"/>
      <c r="F52" s="73">
        <v>7500</v>
      </c>
      <c r="G52" s="74">
        <v>9600</v>
      </c>
      <c r="H52" s="73">
        <f t="shared" si="0"/>
        <v>2100</v>
      </c>
      <c r="I52" s="67"/>
    </row>
    <row r="53" spans="1:9" ht="15" customHeight="1" x14ac:dyDescent="0.25">
      <c r="A53" s="102" t="s">
        <v>25</v>
      </c>
      <c r="B53" s="67"/>
      <c r="C53" s="142" t="s">
        <v>3</v>
      </c>
      <c r="D53" s="103"/>
      <c r="E53" s="103"/>
      <c r="F53" s="73">
        <v>52000</v>
      </c>
      <c r="G53" s="74">
        <v>58151</v>
      </c>
      <c r="H53" s="73">
        <f t="shared" si="0"/>
        <v>6151</v>
      </c>
      <c r="I53" s="67"/>
    </row>
    <row r="54" spans="1:9" ht="15" customHeight="1" x14ac:dyDescent="0.25">
      <c r="A54" s="102" t="s">
        <v>75</v>
      </c>
      <c r="B54" s="67"/>
      <c r="C54" s="67"/>
      <c r="D54" s="103"/>
      <c r="E54" s="103"/>
      <c r="F54" s="73">
        <v>1000</v>
      </c>
      <c r="G54" s="74">
        <v>1000</v>
      </c>
      <c r="H54" s="73">
        <v>0</v>
      </c>
      <c r="I54" s="67"/>
    </row>
    <row r="55" spans="1:9" ht="15" customHeight="1" x14ac:dyDescent="0.25">
      <c r="A55" s="102" t="s">
        <v>44</v>
      </c>
      <c r="B55" s="67"/>
      <c r="C55" s="67"/>
      <c r="D55" s="103"/>
      <c r="E55" s="103"/>
      <c r="F55" s="73">
        <v>25983</v>
      </c>
      <c r="G55" s="74">
        <v>23413</v>
      </c>
      <c r="H55" s="73">
        <f t="shared" si="0"/>
        <v>-2570</v>
      </c>
      <c r="I55" s="67"/>
    </row>
    <row r="56" spans="1:9" ht="15" customHeight="1" x14ac:dyDescent="0.25">
      <c r="A56" s="102" t="s">
        <v>125</v>
      </c>
      <c r="B56" s="67"/>
      <c r="C56" s="67"/>
      <c r="D56" s="103"/>
      <c r="E56" s="103"/>
      <c r="F56" s="73">
        <v>15000</v>
      </c>
      <c r="G56" s="74">
        <v>5000</v>
      </c>
      <c r="H56" s="73">
        <f t="shared" si="0"/>
        <v>-10000</v>
      </c>
      <c r="I56" s="67"/>
    </row>
    <row r="57" spans="1:9" ht="15" customHeight="1" x14ac:dyDescent="0.25">
      <c r="A57" s="102" t="s">
        <v>26</v>
      </c>
      <c r="B57" s="67"/>
      <c r="C57" s="67"/>
      <c r="D57" s="103"/>
      <c r="E57" s="103"/>
      <c r="F57" s="73">
        <v>8000</v>
      </c>
      <c r="G57" s="74">
        <v>6500</v>
      </c>
      <c r="H57" s="73">
        <f t="shared" si="0"/>
        <v>-1500</v>
      </c>
      <c r="I57" s="67"/>
    </row>
    <row r="58" spans="1:9" ht="15" customHeight="1" x14ac:dyDescent="0.25">
      <c r="A58" s="102" t="s">
        <v>47</v>
      </c>
      <c r="B58" s="67"/>
      <c r="C58" s="67"/>
      <c r="D58" s="103"/>
      <c r="E58" s="103"/>
      <c r="F58" s="73">
        <v>36000</v>
      </c>
      <c r="G58" s="74">
        <v>41000</v>
      </c>
      <c r="H58" s="73">
        <f t="shared" si="0"/>
        <v>5000</v>
      </c>
      <c r="I58" s="67"/>
    </row>
    <row r="59" spans="1:9" ht="15" customHeight="1" thickBot="1" x14ac:dyDescent="0.3">
      <c r="A59" s="102" t="s">
        <v>27</v>
      </c>
      <c r="B59" s="67"/>
      <c r="C59" s="67"/>
      <c r="D59" s="103"/>
      <c r="E59" s="103"/>
      <c r="F59" s="77">
        <v>9724</v>
      </c>
      <c r="G59" s="74">
        <v>13941</v>
      </c>
      <c r="H59" s="73">
        <f t="shared" si="0"/>
        <v>4217</v>
      </c>
      <c r="I59" s="76"/>
    </row>
    <row r="60" spans="1:9" ht="15" customHeight="1" thickBot="1" x14ac:dyDescent="0.3">
      <c r="A60" s="67"/>
      <c r="B60" s="67"/>
      <c r="C60" s="67"/>
      <c r="D60" s="132"/>
      <c r="E60" s="103"/>
      <c r="F60" s="69">
        <f>SUM(F42:F59)</f>
        <v>1759690</v>
      </c>
      <c r="G60" s="70">
        <f>SUM(G42:G59)</f>
        <v>1839809</v>
      </c>
      <c r="H60" s="104">
        <f>SUM(G60-F60)</f>
        <v>80119</v>
      </c>
      <c r="I60" s="105">
        <f>SUM(H60/F60)</f>
        <v>4.5530178611005348E-2</v>
      </c>
    </row>
    <row r="61" spans="1:9" ht="15" customHeight="1" thickBot="1" x14ac:dyDescent="0.3">
      <c r="A61" s="68"/>
      <c r="B61" s="67"/>
      <c r="C61" s="67"/>
      <c r="D61" s="103"/>
      <c r="E61" s="103"/>
      <c r="F61" s="103"/>
      <c r="G61" s="74"/>
      <c r="H61" s="73"/>
      <c r="I61" s="67"/>
    </row>
    <row r="62" spans="1:9" ht="17.25" customHeight="1" thickBot="1" x14ac:dyDescent="0.3">
      <c r="A62" s="283" t="s">
        <v>181</v>
      </c>
      <c r="B62" s="284"/>
      <c r="C62" s="284"/>
      <c r="D62" s="285"/>
      <c r="E62" s="99"/>
      <c r="F62" s="106" t="s">
        <v>148</v>
      </c>
      <c r="G62" s="100" t="s">
        <v>159</v>
      </c>
      <c r="H62" s="101" t="s">
        <v>36</v>
      </c>
      <c r="I62" s="133" t="s">
        <v>35</v>
      </c>
    </row>
    <row r="63" spans="1:9" s="14" customFormat="1" ht="15" customHeight="1" x14ac:dyDescent="0.25">
      <c r="A63" s="102" t="s">
        <v>10</v>
      </c>
      <c r="B63" s="67"/>
      <c r="C63" s="286" t="s">
        <v>3</v>
      </c>
      <c r="D63" s="287"/>
      <c r="E63" s="287"/>
      <c r="F63" s="73">
        <v>1128530</v>
      </c>
      <c r="G63" s="84">
        <v>1242496</v>
      </c>
      <c r="H63" s="73">
        <f>SUM(F63-G63)</f>
        <v>-113966</v>
      </c>
      <c r="I63" s="67"/>
    </row>
    <row r="64" spans="1:9" s="14" customFormat="1" ht="15" customHeight="1" x14ac:dyDescent="0.25">
      <c r="A64" s="102" t="s">
        <v>8</v>
      </c>
      <c r="B64" s="67"/>
      <c r="C64" s="142" t="s">
        <v>3</v>
      </c>
      <c r="D64" s="73"/>
      <c r="E64" s="73"/>
      <c r="F64" s="73">
        <v>340676</v>
      </c>
      <c r="G64" s="74">
        <v>329141</v>
      </c>
      <c r="H64" s="73">
        <f t="shared" ref="H64:H69" si="1">SUM(F64-G64)</f>
        <v>11535</v>
      </c>
      <c r="I64" s="67"/>
    </row>
    <row r="65" spans="1:9" s="14" customFormat="1" ht="15" customHeight="1" x14ac:dyDescent="0.25">
      <c r="A65" s="102" t="s">
        <v>9</v>
      </c>
      <c r="B65" s="67"/>
      <c r="C65" s="290" t="s">
        <v>3</v>
      </c>
      <c r="D65" s="290"/>
      <c r="E65" s="290"/>
      <c r="F65" s="73">
        <v>124335</v>
      </c>
      <c r="G65" s="74">
        <v>108255</v>
      </c>
      <c r="H65" s="73">
        <f t="shared" si="1"/>
        <v>16080</v>
      </c>
      <c r="I65" s="67"/>
    </row>
    <row r="66" spans="1:9" s="14" customFormat="1" ht="15" customHeight="1" x14ac:dyDescent="0.25">
      <c r="A66" s="102" t="s">
        <v>12</v>
      </c>
      <c r="B66" s="67"/>
      <c r="C66" s="67" t="s">
        <v>3</v>
      </c>
      <c r="D66" s="73"/>
      <c r="E66" s="73"/>
      <c r="F66" s="73">
        <v>125942</v>
      </c>
      <c r="G66" s="74">
        <v>122563</v>
      </c>
      <c r="H66" s="73">
        <f t="shared" si="1"/>
        <v>3379</v>
      </c>
      <c r="I66" s="67"/>
    </row>
    <row r="67" spans="1:9" s="14" customFormat="1" ht="15" customHeight="1" x14ac:dyDescent="0.25">
      <c r="A67" s="102" t="s">
        <v>52</v>
      </c>
      <c r="B67" s="67"/>
      <c r="C67" s="142" t="s">
        <v>3</v>
      </c>
      <c r="D67" s="73"/>
      <c r="E67" s="73"/>
      <c r="F67" s="73">
        <v>25983</v>
      </c>
      <c r="G67" s="74">
        <v>23413</v>
      </c>
      <c r="H67" s="73">
        <f t="shared" si="1"/>
        <v>2570</v>
      </c>
      <c r="I67" s="67"/>
    </row>
    <row r="68" spans="1:9" s="14" customFormat="1" ht="15" customHeight="1" x14ac:dyDescent="0.25">
      <c r="A68" s="102" t="s">
        <v>42</v>
      </c>
      <c r="B68" s="67"/>
      <c r="C68" s="291" t="s">
        <v>3</v>
      </c>
      <c r="D68" s="290"/>
      <c r="E68" s="290"/>
      <c r="F68" s="77">
        <v>4500</v>
      </c>
      <c r="G68" s="74">
        <v>0</v>
      </c>
      <c r="H68" s="73">
        <f t="shared" si="1"/>
        <v>4500</v>
      </c>
      <c r="I68" s="67"/>
    </row>
    <row r="69" spans="1:9" s="14" customFormat="1" ht="15" customHeight="1" thickBot="1" x14ac:dyDescent="0.3">
      <c r="A69" s="102" t="s">
        <v>45</v>
      </c>
      <c r="B69" s="67"/>
      <c r="C69" s="142" t="s">
        <v>3</v>
      </c>
      <c r="D69" s="73"/>
      <c r="E69" s="73"/>
      <c r="F69" s="77">
        <v>9724</v>
      </c>
      <c r="G69" s="74">
        <v>13941</v>
      </c>
      <c r="H69" s="73">
        <f t="shared" si="1"/>
        <v>-4217</v>
      </c>
      <c r="I69" s="67"/>
    </row>
    <row r="70" spans="1:9" s="14" customFormat="1" ht="15" customHeight="1" thickBot="1" x14ac:dyDescent="0.3">
      <c r="A70" s="67"/>
      <c r="B70" s="67"/>
      <c r="C70" s="67"/>
      <c r="D70" s="73"/>
      <c r="E70" s="73"/>
      <c r="F70" s="69">
        <f>SUM(F63:F69)</f>
        <v>1759690</v>
      </c>
      <c r="G70" s="70">
        <f>SUM(G63:G69)</f>
        <v>1839809</v>
      </c>
      <c r="H70" s="104">
        <f>SUM(G70-F70)</f>
        <v>80119</v>
      </c>
      <c r="I70" s="75">
        <f>SUM(H70)/F70</f>
        <v>4.5530178611005348E-2</v>
      </c>
    </row>
    <row r="71" spans="1:9" s="14" customFormat="1" ht="15" customHeight="1" thickBot="1" x14ac:dyDescent="0.3">
      <c r="A71" s="67"/>
      <c r="B71" s="67"/>
      <c r="C71" s="67"/>
      <c r="D71" s="73"/>
      <c r="E71" s="73"/>
      <c r="F71" s="77"/>
      <c r="G71" s="74"/>
      <c r="H71" s="77"/>
      <c r="I71" s="96"/>
    </row>
    <row r="72" spans="1:9" s="14" customFormat="1" ht="15" hidden="1" customHeight="1" thickBot="1" x14ac:dyDescent="0.3">
      <c r="A72" s="280" t="s">
        <v>46</v>
      </c>
      <c r="B72" s="281"/>
      <c r="C72" s="281"/>
      <c r="D72" s="281"/>
      <c r="E72" s="281"/>
      <c r="F72" s="281"/>
      <c r="G72" s="281"/>
      <c r="H72" s="281"/>
      <c r="I72" s="282"/>
    </row>
    <row r="73" spans="1:9" ht="19.5" hidden="1" customHeight="1" x14ac:dyDescent="0.3">
      <c r="A73" s="120" t="s">
        <v>53</v>
      </c>
      <c r="B73" s="95"/>
      <c r="C73" s="95"/>
      <c r="D73" s="95" t="s">
        <v>54</v>
      </c>
      <c r="E73" s="95"/>
      <c r="F73" s="121" t="s">
        <v>55</v>
      </c>
      <c r="G73" s="121"/>
      <c r="H73" s="95" t="s">
        <v>28</v>
      </c>
      <c r="I73" s="118">
        <v>12423</v>
      </c>
    </row>
    <row r="74" spans="1:9" ht="19.5" hidden="1" customHeight="1" x14ac:dyDescent="0.3">
      <c r="A74" s="122"/>
      <c r="B74" s="76" t="s">
        <v>10</v>
      </c>
      <c r="C74" s="76"/>
      <c r="D74" s="76"/>
      <c r="E74" s="76"/>
      <c r="F74" s="77"/>
      <c r="G74" s="77">
        <v>0</v>
      </c>
      <c r="H74" s="76"/>
      <c r="I74" s="123"/>
    </row>
    <row r="75" spans="1:9" ht="19.5" hidden="1" customHeight="1" x14ac:dyDescent="0.3">
      <c r="A75" s="122"/>
      <c r="B75" s="76" t="s">
        <v>8</v>
      </c>
      <c r="C75" s="76"/>
      <c r="D75" s="76"/>
      <c r="E75" s="76"/>
      <c r="F75" s="77"/>
      <c r="G75" s="77">
        <v>1985</v>
      </c>
      <c r="H75" s="76"/>
      <c r="I75" s="123"/>
    </row>
    <row r="76" spans="1:9" ht="19.5" hidden="1" customHeight="1" x14ac:dyDescent="0.3">
      <c r="A76" s="122"/>
      <c r="B76" s="76" t="s">
        <v>9</v>
      </c>
      <c r="C76" s="76"/>
      <c r="D76" s="76"/>
      <c r="E76" s="76"/>
      <c r="F76" s="77"/>
      <c r="G76" s="77">
        <v>7400</v>
      </c>
      <c r="H76" s="76"/>
      <c r="I76" s="123"/>
    </row>
    <row r="77" spans="1:9" ht="19.5" hidden="1" customHeight="1" thickBot="1" x14ac:dyDescent="0.3">
      <c r="A77" s="122"/>
      <c r="B77" s="76" t="s">
        <v>12</v>
      </c>
      <c r="C77" s="76"/>
      <c r="D77" s="76"/>
      <c r="E77" s="76"/>
      <c r="F77" s="77"/>
      <c r="G77" s="112">
        <v>2250</v>
      </c>
      <c r="H77" s="76"/>
      <c r="I77" s="123"/>
    </row>
    <row r="78" spans="1:9" ht="19.5" hidden="1" customHeight="1" x14ac:dyDescent="0.3">
      <c r="A78" s="124"/>
      <c r="B78" s="76"/>
      <c r="C78" s="76"/>
      <c r="D78" s="76"/>
      <c r="E78" s="76"/>
      <c r="F78" s="77"/>
      <c r="G78" s="77">
        <f>SUM(G74:G77)</f>
        <v>11635</v>
      </c>
      <c r="H78" s="125" t="s">
        <v>48</v>
      </c>
      <c r="I78" s="126">
        <f>SUM(G78-I73)</f>
        <v>-788</v>
      </c>
    </row>
    <row r="79" spans="1:9" ht="19.5" hidden="1" customHeight="1" x14ac:dyDescent="0.3">
      <c r="A79" s="120" t="s">
        <v>58</v>
      </c>
      <c r="B79" s="95"/>
      <c r="C79" s="95"/>
      <c r="D79" s="95" t="s">
        <v>56</v>
      </c>
      <c r="E79" s="95"/>
      <c r="F79" s="121" t="s">
        <v>57</v>
      </c>
      <c r="G79" s="121"/>
      <c r="H79" s="95" t="s">
        <v>28</v>
      </c>
      <c r="I79" s="118">
        <v>36782</v>
      </c>
    </row>
    <row r="80" spans="1:9" ht="19.5" hidden="1" customHeight="1" x14ac:dyDescent="0.3">
      <c r="A80" s="122"/>
      <c r="B80" s="76" t="s">
        <v>10</v>
      </c>
      <c r="C80" s="76"/>
      <c r="D80" s="76"/>
      <c r="E80" s="76"/>
      <c r="F80" s="77"/>
      <c r="G80" s="77">
        <v>48105</v>
      </c>
      <c r="H80" s="76"/>
      <c r="I80" s="123"/>
    </row>
    <row r="81" spans="1:9" ht="19.5" hidden="1" customHeight="1" x14ac:dyDescent="0.3">
      <c r="A81" s="122"/>
      <c r="B81" s="76" t="s">
        <v>8</v>
      </c>
      <c r="C81" s="76"/>
      <c r="D81" s="76"/>
      <c r="E81" s="76"/>
      <c r="F81" s="77"/>
      <c r="G81" s="77">
        <v>12900</v>
      </c>
      <c r="H81" s="76"/>
      <c r="I81" s="123"/>
    </row>
    <row r="82" spans="1:9" ht="19.5" hidden="1" customHeight="1" x14ac:dyDescent="0.3">
      <c r="A82" s="122"/>
      <c r="B82" s="76" t="s">
        <v>9</v>
      </c>
      <c r="C82" s="76"/>
      <c r="D82" s="76"/>
      <c r="E82" s="76"/>
      <c r="F82" s="77"/>
      <c r="G82" s="77">
        <v>7500</v>
      </c>
      <c r="H82" s="76"/>
      <c r="I82" s="123"/>
    </row>
    <row r="83" spans="1:9" ht="19.5" hidden="1" customHeight="1" thickBot="1" x14ac:dyDescent="0.3">
      <c r="A83" s="122"/>
      <c r="B83" s="76" t="s">
        <v>12</v>
      </c>
      <c r="C83" s="76"/>
      <c r="D83" s="76"/>
      <c r="E83" s="76"/>
      <c r="F83" s="77"/>
      <c r="G83" s="112">
        <v>7980</v>
      </c>
      <c r="H83" s="76"/>
      <c r="I83" s="123"/>
    </row>
    <row r="84" spans="1:9" ht="19.5" hidden="1" customHeight="1" x14ac:dyDescent="0.3">
      <c r="A84" s="124"/>
      <c r="B84" s="76"/>
      <c r="C84" s="76"/>
      <c r="D84" s="76"/>
      <c r="E84" s="76"/>
      <c r="F84" s="77"/>
      <c r="G84" s="77">
        <f>SUM(G80:G83)</f>
        <v>76485</v>
      </c>
      <c r="H84" s="125" t="s">
        <v>48</v>
      </c>
      <c r="I84" s="126">
        <f>SUM(G84-I79)</f>
        <v>39703</v>
      </c>
    </row>
    <row r="85" spans="1:9" ht="19.5" hidden="1" customHeight="1" x14ac:dyDescent="0.3">
      <c r="A85" s="120" t="s">
        <v>62</v>
      </c>
      <c r="B85" s="95"/>
      <c r="C85" s="95"/>
      <c r="D85" s="95" t="s">
        <v>54</v>
      </c>
      <c r="E85" s="95"/>
      <c r="F85" s="121" t="s">
        <v>55</v>
      </c>
      <c r="G85" s="121"/>
      <c r="H85" s="95" t="s">
        <v>28</v>
      </c>
      <c r="I85" s="118">
        <v>248723</v>
      </c>
    </row>
    <row r="86" spans="1:9" ht="19.5" hidden="1" customHeight="1" x14ac:dyDescent="0.3">
      <c r="A86" s="122"/>
      <c r="B86" s="76" t="s">
        <v>10</v>
      </c>
      <c r="C86" s="76"/>
      <c r="D86" s="76"/>
      <c r="E86" s="76"/>
      <c r="F86" s="77"/>
      <c r="G86" s="77">
        <v>231684</v>
      </c>
      <c r="H86" s="76"/>
      <c r="I86" s="119">
        <v>345043</v>
      </c>
    </row>
    <row r="87" spans="1:9" ht="19.5" hidden="1" customHeight="1" x14ac:dyDescent="0.3">
      <c r="A87" s="122"/>
      <c r="B87" s="76" t="s">
        <v>9</v>
      </c>
      <c r="C87" s="76"/>
      <c r="D87" s="76"/>
      <c r="E87" s="76"/>
      <c r="F87" s="77"/>
      <c r="G87" s="77">
        <v>3300</v>
      </c>
      <c r="H87" s="76"/>
      <c r="I87" s="119">
        <v>-67659</v>
      </c>
    </row>
    <row r="88" spans="1:9" ht="19.5" hidden="1" customHeight="1" x14ac:dyDescent="0.3">
      <c r="A88" s="124"/>
      <c r="B88" s="76" t="s">
        <v>12</v>
      </c>
      <c r="C88" s="76"/>
      <c r="D88" s="76"/>
      <c r="E88" s="76"/>
      <c r="F88" s="77"/>
      <c r="G88" s="77">
        <v>42400</v>
      </c>
      <c r="H88" s="76"/>
      <c r="I88" s="119">
        <v>-40000</v>
      </c>
    </row>
    <row r="89" spans="1:9" ht="19.5" hidden="1" customHeight="1" thickBot="1" x14ac:dyDescent="0.3">
      <c r="A89" s="122"/>
      <c r="B89" s="76" t="s">
        <v>43</v>
      </c>
      <c r="C89" s="76"/>
      <c r="D89" s="76"/>
      <c r="E89" s="76"/>
      <c r="F89" s="77"/>
      <c r="G89" s="112">
        <v>67659</v>
      </c>
      <c r="H89" s="76"/>
      <c r="I89" s="119">
        <f>SUM(I86:I88)</f>
        <v>237384</v>
      </c>
    </row>
    <row r="90" spans="1:9" ht="19.5" hidden="1" customHeight="1" x14ac:dyDescent="0.3">
      <c r="A90" s="124"/>
      <c r="B90" s="76"/>
      <c r="C90" s="76"/>
      <c r="D90" s="76"/>
      <c r="E90" s="76"/>
      <c r="F90" s="77"/>
      <c r="G90" s="77">
        <f>SUM(G86:G89)</f>
        <v>345043</v>
      </c>
      <c r="H90" s="125" t="s">
        <v>48</v>
      </c>
      <c r="I90" s="126">
        <f>SUM(I85-I89)</f>
        <v>11339</v>
      </c>
    </row>
    <row r="91" spans="1:9" ht="19.5" hidden="1" customHeight="1" x14ac:dyDescent="0.3">
      <c r="A91" s="120" t="s">
        <v>61</v>
      </c>
      <c r="B91" s="95"/>
      <c r="C91" s="95"/>
      <c r="D91" s="95" t="s">
        <v>54</v>
      </c>
      <c r="E91" s="95"/>
      <c r="F91" s="121" t="s">
        <v>55</v>
      </c>
      <c r="G91" s="121"/>
      <c r="H91" s="95" t="s">
        <v>28</v>
      </c>
      <c r="I91" s="118">
        <v>20759</v>
      </c>
    </row>
    <row r="92" spans="1:9" ht="19.5" hidden="1" customHeight="1" x14ac:dyDescent="0.3">
      <c r="A92" s="122"/>
      <c r="B92" s="76" t="s">
        <v>10</v>
      </c>
      <c r="C92" s="76"/>
      <c r="D92" s="76"/>
      <c r="E92" s="76"/>
      <c r="F92" s="77"/>
      <c r="G92" s="77">
        <v>32365</v>
      </c>
      <c r="H92" s="76"/>
      <c r="I92" s="123"/>
    </row>
    <row r="93" spans="1:9" ht="19.5" hidden="1" customHeight="1" x14ac:dyDescent="0.3">
      <c r="A93" s="122"/>
      <c r="B93" s="76" t="s">
        <v>8</v>
      </c>
      <c r="C93" s="76"/>
      <c r="D93" s="76"/>
      <c r="E93" s="76"/>
      <c r="F93" s="77"/>
      <c r="G93" s="77">
        <v>500</v>
      </c>
      <c r="H93" s="76"/>
      <c r="I93" s="123"/>
    </row>
    <row r="94" spans="1:9" ht="19.5" hidden="1" customHeight="1" x14ac:dyDescent="0.3">
      <c r="A94" s="122"/>
      <c r="B94" s="76" t="s">
        <v>9</v>
      </c>
      <c r="C94" s="76"/>
      <c r="D94" s="76"/>
      <c r="E94" s="76"/>
      <c r="F94" s="77"/>
      <c r="G94" s="77">
        <v>1100</v>
      </c>
      <c r="H94" s="76"/>
      <c r="I94" s="123"/>
    </row>
    <row r="95" spans="1:9" ht="19.5" hidden="1" customHeight="1" thickBot="1" x14ac:dyDescent="0.3">
      <c r="A95" s="122"/>
      <c r="B95" s="76" t="s">
        <v>12</v>
      </c>
      <c r="C95" s="76"/>
      <c r="D95" s="76"/>
      <c r="E95" s="76"/>
      <c r="F95" s="77"/>
      <c r="G95" s="112">
        <v>350</v>
      </c>
      <c r="H95" s="76"/>
      <c r="I95" s="123"/>
    </row>
    <row r="96" spans="1:9" ht="19.5" hidden="1" customHeight="1" x14ac:dyDescent="0.3">
      <c r="A96" s="124"/>
      <c r="B96" s="76"/>
      <c r="C96" s="76"/>
      <c r="D96" s="76"/>
      <c r="E96" s="76"/>
      <c r="F96" s="77"/>
      <c r="G96" s="77">
        <f>SUM(G92:G95)</f>
        <v>34315</v>
      </c>
      <c r="H96" s="125" t="s">
        <v>48</v>
      </c>
      <c r="I96" s="126">
        <f>SUM(G96-I91)</f>
        <v>13556</v>
      </c>
    </row>
    <row r="97" spans="1:9" ht="19.5" hidden="1" customHeight="1" x14ac:dyDescent="0.3">
      <c r="A97" s="120" t="s">
        <v>60</v>
      </c>
      <c r="B97" s="95"/>
      <c r="C97" s="95"/>
      <c r="D97" s="95" t="s">
        <v>54</v>
      </c>
      <c r="E97" s="95"/>
      <c r="F97" s="121" t="s">
        <v>55</v>
      </c>
      <c r="G97" s="121"/>
      <c r="H97" s="95" t="s">
        <v>28</v>
      </c>
      <c r="I97" s="118">
        <v>248964</v>
      </c>
    </row>
    <row r="98" spans="1:9" ht="19.5" hidden="1" customHeight="1" x14ac:dyDescent="0.3">
      <c r="A98" s="122"/>
      <c r="B98" s="76" t="s">
        <v>10</v>
      </c>
      <c r="C98" s="76"/>
      <c r="D98" s="76"/>
      <c r="E98" s="76"/>
      <c r="F98" s="77"/>
      <c r="G98" s="77">
        <v>87793</v>
      </c>
      <c r="H98" s="76"/>
      <c r="I98" s="123"/>
    </row>
    <row r="99" spans="1:9" ht="19.5" hidden="1" customHeight="1" x14ac:dyDescent="0.3">
      <c r="A99" s="122"/>
      <c r="B99" s="76" t="s">
        <v>8</v>
      </c>
      <c r="C99" s="76"/>
      <c r="D99" s="76"/>
      <c r="E99" s="76"/>
      <c r="F99" s="77"/>
      <c r="G99" s="77">
        <v>17503</v>
      </c>
      <c r="H99" s="76"/>
      <c r="I99" s="123"/>
    </row>
    <row r="100" spans="1:9" ht="19.5" hidden="1" customHeight="1" x14ac:dyDescent="0.3">
      <c r="A100" s="122"/>
      <c r="B100" s="76" t="s">
        <v>9</v>
      </c>
      <c r="C100" s="76"/>
      <c r="D100" s="76"/>
      <c r="E100" s="76"/>
      <c r="F100" s="77"/>
      <c r="G100" s="77">
        <v>12200</v>
      </c>
      <c r="H100" s="76"/>
      <c r="I100" s="123"/>
    </row>
    <row r="101" spans="1:9" ht="19.5" hidden="1" customHeight="1" thickBot="1" x14ac:dyDescent="0.3">
      <c r="A101" s="122"/>
      <c r="B101" s="76" t="s">
        <v>12</v>
      </c>
      <c r="C101" s="76"/>
      <c r="D101" s="76"/>
      <c r="E101" s="76"/>
      <c r="F101" s="77"/>
      <c r="G101" s="112">
        <v>0</v>
      </c>
      <c r="H101" s="76"/>
      <c r="I101" s="123"/>
    </row>
    <row r="102" spans="1:9" ht="19.5" hidden="1" customHeight="1" x14ac:dyDescent="0.3">
      <c r="A102" s="124"/>
      <c r="B102" s="76"/>
      <c r="C102" s="76"/>
      <c r="D102" s="76"/>
      <c r="E102" s="76"/>
      <c r="F102" s="77"/>
      <c r="G102" s="77">
        <f>SUM(G98:G101)</f>
        <v>117496</v>
      </c>
      <c r="H102" s="125" t="s">
        <v>48</v>
      </c>
      <c r="I102" s="126">
        <f>SUM(G102-I97)</f>
        <v>-131468</v>
      </c>
    </row>
    <row r="103" spans="1:9" ht="19.5" hidden="1" customHeight="1" x14ac:dyDescent="0.3">
      <c r="A103" s="120" t="s">
        <v>59</v>
      </c>
      <c r="B103" s="95"/>
      <c r="C103" s="95"/>
      <c r="D103" s="95" t="s">
        <v>54</v>
      </c>
      <c r="E103" s="95"/>
      <c r="F103" s="121" t="s">
        <v>55</v>
      </c>
      <c r="G103" s="121"/>
      <c r="H103" s="95" t="s">
        <v>28</v>
      </c>
      <c r="I103" s="118">
        <v>27936</v>
      </c>
    </row>
    <row r="104" spans="1:9" ht="19.5" hidden="1" customHeight="1" x14ac:dyDescent="0.3">
      <c r="A104" s="122"/>
      <c r="B104" s="76" t="s">
        <v>10</v>
      </c>
      <c r="C104" s="76"/>
      <c r="D104" s="76"/>
      <c r="E104" s="76"/>
      <c r="F104" s="77"/>
      <c r="G104" s="77">
        <v>42425</v>
      </c>
      <c r="H104" s="76"/>
      <c r="I104" s="123"/>
    </row>
    <row r="105" spans="1:9" ht="19.5" hidden="1" customHeight="1" x14ac:dyDescent="0.3">
      <c r="A105" s="122"/>
      <c r="B105" s="76" t="s">
        <v>8</v>
      </c>
      <c r="C105" s="76"/>
      <c r="D105" s="76"/>
      <c r="E105" s="76"/>
      <c r="F105" s="77"/>
      <c r="G105" s="77">
        <v>10000</v>
      </c>
      <c r="H105" s="76"/>
      <c r="I105" s="123"/>
    </row>
    <row r="106" spans="1:9" ht="19.5" hidden="1" customHeight="1" x14ac:dyDescent="0.3">
      <c r="A106" s="122"/>
      <c r="B106" s="76" t="s">
        <v>9</v>
      </c>
      <c r="C106" s="76"/>
      <c r="D106" s="76"/>
      <c r="E106" s="76"/>
      <c r="F106" s="77"/>
      <c r="G106" s="77">
        <v>3950</v>
      </c>
      <c r="H106" s="76"/>
      <c r="I106" s="123"/>
    </row>
    <row r="107" spans="1:9" ht="19.5" hidden="1" customHeight="1" thickBot="1" x14ac:dyDescent="0.3">
      <c r="A107" s="122"/>
      <c r="B107" s="76" t="s">
        <v>12</v>
      </c>
      <c r="C107" s="76"/>
      <c r="D107" s="76"/>
      <c r="E107" s="76"/>
      <c r="F107" s="77"/>
      <c r="G107" s="112">
        <v>700</v>
      </c>
      <c r="H107" s="76"/>
      <c r="I107" s="123"/>
    </row>
    <row r="108" spans="1:9" ht="19.5" hidden="1" customHeight="1" x14ac:dyDescent="0.3">
      <c r="A108" s="127"/>
      <c r="B108" s="128"/>
      <c r="C108" s="128"/>
      <c r="D108" s="128"/>
      <c r="E108" s="128"/>
      <c r="F108" s="112"/>
      <c r="G108" s="112">
        <f>SUM(G104:G107)</f>
        <v>57075</v>
      </c>
      <c r="H108" s="125" t="s">
        <v>48</v>
      </c>
      <c r="I108" s="129">
        <f>SUM(G108-I103)</f>
        <v>29139</v>
      </c>
    </row>
    <row r="109" spans="1:9" ht="15.75" hidden="1" thickBot="1" x14ac:dyDescent="0.3">
      <c r="A109" s="67"/>
      <c r="B109" s="67"/>
      <c r="C109" s="67"/>
      <c r="D109" s="67"/>
      <c r="E109" s="67"/>
      <c r="F109" s="67"/>
      <c r="G109" s="67"/>
      <c r="H109" s="67"/>
      <c r="I109" s="67"/>
    </row>
    <row r="110" spans="1:9" ht="15.75" hidden="1" thickBot="1" x14ac:dyDescent="0.3">
      <c r="A110" s="67"/>
      <c r="B110" s="67"/>
      <c r="C110" s="67"/>
      <c r="D110" s="67"/>
      <c r="E110" s="67"/>
      <c r="F110" s="67"/>
      <c r="G110" s="67"/>
      <c r="H110" s="67"/>
      <c r="I110" s="67"/>
    </row>
    <row r="111" spans="1:9" ht="15.75" hidden="1" thickBot="1" x14ac:dyDescent="0.3">
      <c r="A111" s="67"/>
      <c r="B111" s="67"/>
      <c r="C111" s="67"/>
      <c r="D111" s="67"/>
      <c r="E111" s="67"/>
      <c r="F111" s="67"/>
      <c r="G111" s="67"/>
      <c r="H111" s="67"/>
      <c r="I111" s="67"/>
    </row>
    <row r="112" spans="1:9" ht="15.75" hidden="1" thickBot="1" x14ac:dyDescent="0.3">
      <c r="A112" s="67"/>
      <c r="B112" s="67"/>
      <c r="C112" s="67"/>
      <c r="D112" s="67"/>
      <c r="E112" s="67"/>
      <c r="F112" s="67"/>
      <c r="G112" s="67"/>
      <c r="H112" s="67"/>
      <c r="I112" s="67"/>
    </row>
    <row r="113" spans="1:9" ht="15.75" hidden="1" thickBot="1" x14ac:dyDescent="0.3">
      <c r="A113" s="67"/>
      <c r="B113" s="67"/>
      <c r="C113" s="67"/>
      <c r="D113" s="67"/>
      <c r="E113" s="67"/>
      <c r="F113" s="67"/>
      <c r="G113" s="67"/>
      <c r="H113" s="67"/>
      <c r="I113" s="67"/>
    </row>
    <row r="114" spans="1:9" ht="15.75" hidden="1" thickBot="1" x14ac:dyDescent="0.3">
      <c r="A114" s="67"/>
      <c r="B114" s="67"/>
      <c r="C114" s="67"/>
      <c r="D114" s="67"/>
      <c r="E114" s="67"/>
      <c r="F114" s="67"/>
      <c r="G114" s="67"/>
      <c r="H114" s="67"/>
      <c r="I114" s="67"/>
    </row>
    <row r="115" spans="1:9" ht="15.75" hidden="1" thickBot="1" x14ac:dyDescent="0.3">
      <c r="A115" s="67"/>
      <c r="B115" s="67"/>
      <c r="C115" s="67"/>
      <c r="D115" s="67"/>
      <c r="E115" s="67"/>
      <c r="F115" s="67"/>
      <c r="G115" s="67"/>
      <c r="H115" s="67"/>
      <c r="I115" s="67"/>
    </row>
    <row r="116" spans="1:9" ht="15.75" hidden="1" thickBot="1" x14ac:dyDescent="0.3">
      <c r="A116" s="67"/>
      <c r="B116" s="67"/>
      <c r="C116" s="67"/>
      <c r="D116" s="67"/>
      <c r="E116" s="67"/>
      <c r="F116" s="67"/>
      <c r="G116" s="67"/>
      <c r="H116" s="67"/>
      <c r="I116" s="67"/>
    </row>
    <row r="117" spans="1:9" ht="15.75" hidden="1" thickBot="1" x14ac:dyDescent="0.3">
      <c r="A117" s="67"/>
      <c r="B117" s="67"/>
      <c r="C117" s="67"/>
      <c r="D117" s="67"/>
      <c r="E117" s="67"/>
      <c r="F117" s="67"/>
      <c r="G117" s="67"/>
      <c r="H117" s="67"/>
      <c r="I117" s="67"/>
    </row>
    <row r="118" spans="1:9" ht="15.75" hidden="1" thickBot="1" x14ac:dyDescent="0.3">
      <c r="A118" s="67"/>
      <c r="B118" s="67"/>
      <c r="C118" s="67"/>
      <c r="D118" s="67"/>
      <c r="E118" s="67"/>
      <c r="F118" s="67"/>
      <c r="G118" s="67"/>
      <c r="H118" s="67"/>
      <c r="I118" s="67"/>
    </row>
    <row r="119" spans="1:9" ht="15.75" hidden="1" thickBot="1" x14ac:dyDescent="0.3">
      <c r="A119" s="67"/>
      <c r="B119" s="67"/>
      <c r="C119" s="67"/>
      <c r="D119" s="67"/>
      <c r="E119" s="67"/>
      <c r="F119" s="67"/>
      <c r="G119" s="67"/>
      <c r="H119" s="67"/>
      <c r="I119" s="67"/>
    </row>
    <row r="120" spans="1:9" ht="15.75" hidden="1" thickBot="1" x14ac:dyDescent="0.3">
      <c r="A120" s="67"/>
      <c r="B120" s="67"/>
      <c r="C120" s="67"/>
      <c r="D120" s="67"/>
      <c r="E120" s="67"/>
      <c r="F120" s="67"/>
      <c r="G120" s="67"/>
      <c r="H120" s="67"/>
      <c r="I120" s="67"/>
    </row>
    <row r="121" spans="1:9" ht="15.75" hidden="1" thickBot="1" x14ac:dyDescent="0.3">
      <c r="A121" s="67"/>
      <c r="B121" s="67"/>
      <c r="C121" s="67"/>
      <c r="D121" s="67"/>
      <c r="E121" s="67"/>
      <c r="F121" s="67"/>
      <c r="G121" s="67"/>
      <c r="H121" s="67"/>
      <c r="I121" s="67"/>
    </row>
    <row r="122" spans="1:9" ht="15.75" hidden="1" thickBot="1" x14ac:dyDescent="0.3">
      <c r="A122" s="67"/>
      <c r="B122" s="67"/>
      <c r="C122" s="67"/>
      <c r="D122" s="67"/>
      <c r="E122" s="67"/>
      <c r="F122" s="67"/>
      <c r="G122" s="67"/>
      <c r="H122" s="67"/>
      <c r="I122" s="67"/>
    </row>
    <row r="123" spans="1:9" ht="15.75" hidden="1" thickBot="1" x14ac:dyDescent="0.3">
      <c r="A123" s="67"/>
      <c r="B123" s="67"/>
      <c r="C123" s="67"/>
      <c r="D123" s="67"/>
      <c r="E123" s="67"/>
      <c r="F123" s="67"/>
      <c r="G123" s="67"/>
      <c r="H123" s="67"/>
      <c r="I123" s="67"/>
    </row>
    <row r="124" spans="1:9" ht="15.75" hidden="1" thickBot="1" x14ac:dyDescent="0.3">
      <c r="A124" s="67"/>
      <c r="B124" s="67"/>
      <c r="C124" s="67"/>
      <c r="D124" s="67"/>
      <c r="E124" s="67"/>
      <c r="F124" s="67"/>
      <c r="G124" s="67"/>
      <c r="H124" s="67"/>
      <c r="I124" s="67"/>
    </row>
    <row r="125" spans="1:9" ht="15.75" hidden="1" thickBot="1" x14ac:dyDescent="0.3">
      <c r="A125" s="67"/>
      <c r="B125" s="67"/>
      <c r="C125" s="67"/>
      <c r="D125" s="67"/>
      <c r="E125" s="67"/>
      <c r="F125" s="67"/>
      <c r="G125" s="67"/>
      <c r="H125" s="67"/>
      <c r="I125" s="67"/>
    </row>
    <row r="126" spans="1:9" ht="15.75" hidden="1" thickBot="1" x14ac:dyDescent="0.3">
      <c r="A126" s="67"/>
      <c r="B126" s="67"/>
      <c r="C126" s="67"/>
      <c r="D126" s="67"/>
      <c r="E126" s="67"/>
      <c r="F126" s="67"/>
      <c r="G126" s="67"/>
      <c r="H126" s="67"/>
      <c r="I126" s="67"/>
    </row>
    <row r="127" spans="1:9" ht="15.75" hidden="1" thickBot="1" x14ac:dyDescent="0.3">
      <c r="A127" s="67"/>
      <c r="B127" s="67"/>
      <c r="C127" s="67"/>
      <c r="D127" s="67"/>
      <c r="E127" s="67"/>
      <c r="F127" s="67"/>
      <c r="G127" s="67"/>
      <c r="H127" s="67"/>
      <c r="I127" s="67"/>
    </row>
    <row r="128" spans="1:9" ht="15.75" hidden="1" thickBot="1" x14ac:dyDescent="0.3">
      <c r="A128" s="67"/>
      <c r="B128" s="67"/>
      <c r="C128" s="67"/>
      <c r="D128" s="67"/>
      <c r="E128" s="67"/>
      <c r="F128" s="67"/>
      <c r="G128" s="67"/>
      <c r="H128" s="67"/>
      <c r="I128" s="67"/>
    </row>
    <row r="129" spans="1:9" ht="15.75" hidden="1" thickBot="1" x14ac:dyDescent="0.3">
      <c r="A129" s="67"/>
      <c r="B129" s="67"/>
      <c r="C129" s="67"/>
      <c r="D129" s="67"/>
      <c r="E129" s="67"/>
      <c r="F129" s="67"/>
      <c r="G129" s="67"/>
      <c r="H129" s="67"/>
      <c r="I129" s="67"/>
    </row>
    <row r="130" spans="1:9" ht="15.75" hidden="1" thickBot="1" x14ac:dyDescent="0.3">
      <c r="A130" s="67"/>
      <c r="B130" s="67"/>
      <c r="C130" s="67"/>
      <c r="D130" s="67"/>
      <c r="E130" s="67"/>
      <c r="F130" s="67"/>
      <c r="G130" s="67"/>
      <c r="H130" s="67"/>
      <c r="I130" s="67"/>
    </row>
    <row r="131" spans="1:9" ht="15.75" hidden="1" thickBot="1" x14ac:dyDescent="0.3">
      <c r="A131" s="67"/>
      <c r="B131" s="67"/>
      <c r="C131" s="67"/>
      <c r="D131" s="67"/>
      <c r="E131" s="67"/>
      <c r="F131" s="67"/>
      <c r="G131" s="67"/>
      <c r="H131" s="67"/>
      <c r="I131" s="67"/>
    </row>
    <row r="132" spans="1:9" ht="15.75" hidden="1" thickBot="1" x14ac:dyDescent="0.3">
      <c r="A132" s="67"/>
      <c r="B132" s="67"/>
      <c r="C132" s="67"/>
      <c r="D132" s="67"/>
      <c r="E132" s="67"/>
      <c r="F132" s="67"/>
      <c r="G132" s="67"/>
      <c r="H132" s="67"/>
      <c r="I132" s="67"/>
    </row>
    <row r="133" spans="1:9" ht="15.75" hidden="1" thickBot="1" x14ac:dyDescent="0.3">
      <c r="A133" s="67"/>
      <c r="B133" s="67"/>
      <c r="C133" s="67"/>
      <c r="D133" s="67"/>
      <c r="E133" s="67"/>
      <c r="F133" s="67"/>
      <c r="G133" s="67"/>
      <c r="H133" s="67"/>
      <c r="I133" s="67"/>
    </row>
    <row r="134" spans="1:9" ht="15.75" hidden="1" thickBot="1" x14ac:dyDescent="0.3">
      <c r="A134" s="67"/>
      <c r="B134" s="67"/>
      <c r="C134" s="67"/>
      <c r="D134" s="67"/>
      <c r="E134" s="67"/>
      <c r="F134" s="67"/>
      <c r="G134" s="67"/>
      <c r="H134" s="67"/>
      <c r="I134" s="67"/>
    </row>
    <row r="135" spans="1:9" ht="15.75" hidden="1" thickBot="1" x14ac:dyDescent="0.3">
      <c r="A135" s="67"/>
      <c r="B135" s="67"/>
      <c r="C135" s="67"/>
      <c r="D135" s="67"/>
      <c r="E135" s="67"/>
      <c r="F135" s="67"/>
      <c r="G135" s="67"/>
      <c r="H135" s="67"/>
      <c r="I135" s="67"/>
    </row>
    <row r="136" spans="1:9" ht="15.75" hidden="1" thickBot="1" x14ac:dyDescent="0.3">
      <c r="A136" s="67"/>
      <c r="B136" s="67"/>
      <c r="C136" s="67"/>
      <c r="D136" s="67"/>
      <c r="E136" s="67"/>
      <c r="F136" s="67"/>
      <c r="G136" s="67"/>
      <c r="H136" s="67"/>
      <c r="I136" s="67"/>
    </row>
    <row r="137" spans="1:9" ht="15.75" hidden="1" thickBot="1" x14ac:dyDescent="0.3">
      <c r="A137" s="67"/>
      <c r="B137" s="67"/>
      <c r="C137" s="67"/>
      <c r="D137" s="67"/>
      <c r="E137" s="67"/>
      <c r="F137" s="67"/>
      <c r="G137" s="67"/>
      <c r="H137" s="67"/>
      <c r="I137" s="67"/>
    </row>
    <row r="138" spans="1:9" ht="15.75" hidden="1" thickBot="1" x14ac:dyDescent="0.3">
      <c r="A138" s="67"/>
      <c r="B138" s="67"/>
      <c r="C138" s="67"/>
      <c r="D138" s="67"/>
      <c r="E138" s="67"/>
      <c r="F138" s="67"/>
      <c r="G138" s="67"/>
      <c r="H138" s="67"/>
      <c r="I138" s="67"/>
    </row>
    <row r="139" spans="1:9" ht="15.75" hidden="1" thickBot="1" x14ac:dyDescent="0.3">
      <c r="A139" s="67"/>
      <c r="B139" s="67"/>
      <c r="C139" s="67"/>
      <c r="D139" s="67"/>
      <c r="E139" s="67"/>
      <c r="F139" s="67"/>
      <c r="G139" s="67"/>
      <c r="H139" s="67"/>
      <c r="I139" s="67"/>
    </row>
    <row r="140" spans="1:9" ht="15.75" hidden="1" thickBot="1" x14ac:dyDescent="0.3">
      <c r="A140" s="277" t="s">
        <v>51</v>
      </c>
      <c r="B140" s="278"/>
      <c r="C140" s="278"/>
      <c r="D140" s="279"/>
      <c r="E140" s="99"/>
      <c r="F140" s="106" t="s">
        <v>148</v>
      </c>
      <c r="G140" s="100" t="s">
        <v>159</v>
      </c>
      <c r="H140" s="107" t="s">
        <v>36</v>
      </c>
      <c r="I140" s="108" t="s">
        <v>35</v>
      </c>
    </row>
    <row r="141" spans="1:9" ht="10.15" hidden="1" customHeight="1" x14ac:dyDescent="0.3">
      <c r="A141" s="109" t="s">
        <v>104</v>
      </c>
      <c r="B141" s="67"/>
      <c r="C141" s="67"/>
      <c r="D141" s="67"/>
      <c r="E141" s="67"/>
      <c r="F141" s="110" t="s">
        <v>3</v>
      </c>
      <c r="G141" s="111" t="s">
        <v>3</v>
      </c>
      <c r="H141" s="67"/>
      <c r="I141" s="67"/>
    </row>
    <row r="142" spans="1:9" ht="10.15" hidden="1" customHeight="1" x14ac:dyDescent="0.3">
      <c r="A142" s="109"/>
      <c r="B142" s="67" t="s">
        <v>10</v>
      </c>
      <c r="C142" s="67"/>
      <c r="D142" s="67"/>
      <c r="E142" s="67"/>
      <c r="F142" s="73">
        <v>77555</v>
      </c>
      <c r="G142" s="74">
        <v>79264</v>
      </c>
      <c r="H142" s="67"/>
      <c r="I142" s="67"/>
    </row>
    <row r="143" spans="1:9" ht="10.15" hidden="1" customHeight="1" x14ac:dyDescent="0.3">
      <c r="A143" s="109"/>
      <c r="B143" s="67" t="s">
        <v>8</v>
      </c>
      <c r="C143" s="67"/>
      <c r="D143" s="67"/>
      <c r="E143" s="67"/>
      <c r="F143" s="73">
        <v>16028</v>
      </c>
      <c r="G143" s="74">
        <v>14900</v>
      </c>
      <c r="H143" s="67"/>
      <c r="I143" s="67"/>
    </row>
    <row r="144" spans="1:9" ht="10.15" hidden="1" customHeight="1" x14ac:dyDescent="0.3">
      <c r="A144" s="109"/>
      <c r="B144" s="67" t="s">
        <v>9</v>
      </c>
      <c r="C144" s="67"/>
      <c r="D144" s="67"/>
      <c r="E144" s="67"/>
      <c r="F144" s="73">
        <v>22843</v>
      </c>
      <c r="G144" s="74">
        <v>20700</v>
      </c>
      <c r="H144" s="67"/>
      <c r="I144" s="67"/>
    </row>
    <row r="145" spans="1:9" ht="10.15" hidden="1" customHeight="1" x14ac:dyDescent="0.3">
      <c r="A145" s="109"/>
      <c r="B145" s="67" t="s">
        <v>12</v>
      </c>
      <c r="C145" s="67"/>
      <c r="D145" s="67"/>
      <c r="E145" s="67"/>
      <c r="F145" s="73">
        <v>44859</v>
      </c>
      <c r="G145" s="74">
        <v>13630</v>
      </c>
      <c r="H145" s="67"/>
      <c r="I145" s="67"/>
    </row>
    <row r="146" spans="1:9" ht="10.15" hidden="1" customHeight="1" thickBot="1" x14ac:dyDescent="0.3">
      <c r="A146" s="109"/>
      <c r="B146" s="67" t="s">
        <v>42</v>
      </c>
      <c r="C146" s="67"/>
      <c r="D146" s="67"/>
      <c r="E146" s="67"/>
      <c r="F146" s="112">
        <v>0</v>
      </c>
      <c r="G146" s="113">
        <v>0</v>
      </c>
      <c r="H146" s="67"/>
      <c r="I146" s="67"/>
    </row>
    <row r="147" spans="1:9" ht="10.15" hidden="1" customHeight="1" thickBot="1" x14ac:dyDescent="0.3">
      <c r="A147" s="67"/>
      <c r="B147" s="67"/>
      <c r="C147" s="67"/>
      <c r="D147" s="67"/>
      <c r="E147" s="67"/>
      <c r="F147" s="114">
        <f>SUM(F142:F146)</f>
        <v>161285</v>
      </c>
      <c r="G147" s="115">
        <f>SUM(G142:G146)</f>
        <v>128494</v>
      </c>
      <c r="H147" s="116">
        <f>SUM(G147-F147)</f>
        <v>-32791</v>
      </c>
      <c r="I147" s="117">
        <f>SUM(H147)/F147</f>
        <v>-0.20331090926000558</v>
      </c>
    </row>
    <row r="148" spans="1:9" ht="10.15" hidden="1" customHeight="1" x14ac:dyDescent="0.3">
      <c r="A148" s="109" t="s">
        <v>105</v>
      </c>
      <c r="B148" s="67"/>
      <c r="C148" s="67"/>
      <c r="D148" s="67"/>
      <c r="E148" s="67"/>
      <c r="F148" s="73"/>
      <c r="G148" s="79" t="s">
        <v>3</v>
      </c>
      <c r="H148" s="67"/>
      <c r="I148" s="67"/>
    </row>
    <row r="149" spans="1:9" ht="10.15" hidden="1" customHeight="1" x14ac:dyDescent="0.3">
      <c r="A149" s="109"/>
      <c r="B149" s="67" t="s">
        <v>10</v>
      </c>
      <c r="C149" s="67"/>
      <c r="D149" s="67"/>
      <c r="E149" s="67"/>
      <c r="F149" s="73">
        <v>4031</v>
      </c>
      <c r="G149" s="74">
        <v>90526</v>
      </c>
      <c r="H149" s="67"/>
      <c r="I149" s="67"/>
    </row>
    <row r="150" spans="1:9" ht="10.15" hidden="1" customHeight="1" x14ac:dyDescent="0.3">
      <c r="A150" s="109"/>
      <c r="B150" s="67" t="s">
        <v>8</v>
      </c>
      <c r="C150" s="67"/>
      <c r="D150" s="67"/>
      <c r="E150" s="67"/>
      <c r="F150" s="73">
        <v>0</v>
      </c>
      <c r="G150" s="74">
        <v>100</v>
      </c>
      <c r="H150" s="67"/>
      <c r="I150" s="67"/>
    </row>
    <row r="151" spans="1:9" ht="10.15" hidden="1" customHeight="1" x14ac:dyDescent="0.3">
      <c r="A151" s="109"/>
      <c r="B151" s="67" t="s">
        <v>9</v>
      </c>
      <c r="C151" s="67"/>
      <c r="D151" s="67"/>
      <c r="E151" s="67"/>
      <c r="F151" s="73">
        <v>18000</v>
      </c>
      <c r="G151" s="74">
        <v>10000</v>
      </c>
      <c r="H151" s="67"/>
      <c r="I151" s="67"/>
    </row>
    <row r="152" spans="1:9" ht="10.15" hidden="1" customHeight="1" thickBot="1" x14ac:dyDescent="0.3">
      <c r="A152" s="109"/>
      <c r="B152" s="67" t="s">
        <v>12</v>
      </c>
      <c r="C152" s="67"/>
      <c r="D152" s="67"/>
      <c r="E152" s="67"/>
      <c r="F152" s="112">
        <v>0</v>
      </c>
      <c r="G152" s="113">
        <v>6000</v>
      </c>
      <c r="H152" s="67"/>
      <c r="I152" s="67"/>
    </row>
    <row r="153" spans="1:9" ht="10.15" hidden="1" customHeight="1" thickBot="1" x14ac:dyDescent="0.3">
      <c r="A153" s="67"/>
      <c r="B153" s="67"/>
      <c r="C153" s="67"/>
      <c r="D153" s="67"/>
      <c r="E153" s="67"/>
      <c r="F153" s="114">
        <f>SUM(F149:F152)</f>
        <v>22031</v>
      </c>
      <c r="G153" s="115">
        <f>SUM(G149:G152)</f>
        <v>106626</v>
      </c>
      <c r="H153" s="116">
        <f>SUM(G153-F153)</f>
        <v>84595</v>
      </c>
      <c r="I153" s="117">
        <f>SUM(H153)/F153</f>
        <v>3.8398166220325902</v>
      </c>
    </row>
    <row r="154" spans="1:9" ht="15.75" hidden="1" thickBot="1" x14ac:dyDescent="0.3">
      <c r="A154" s="67"/>
      <c r="B154" s="67"/>
      <c r="C154" s="67"/>
      <c r="D154" s="67"/>
      <c r="E154" s="67"/>
      <c r="F154" s="67"/>
      <c r="G154" s="67"/>
      <c r="H154" s="67"/>
      <c r="I154" s="67"/>
    </row>
    <row r="155" spans="1:9" ht="15.75" hidden="1" thickBot="1" x14ac:dyDescent="0.3">
      <c r="A155" s="67"/>
      <c r="B155" s="67"/>
      <c r="C155" s="67"/>
      <c r="D155" s="67"/>
      <c r="E155" s="67"/>
      <c r="F155" s="67"/>
      <c r="G155" s="67"/>
      <c r="H155" s="67"/>
      <c r="I155" s="67"/>
    </row>
    <row r="156" spans="1:9" ht="15.75" hidden="1" thickBot="1" x14ac:dyDescent="0.3">
      <c r="A156" s="67"/>
      <c r="B156" s="67"/>
      <c r="C156" s="67"/>
      <c r="D156" s="67"/>
      <c r="E156" s="67"/>
      <c r="F156" s="67"/>
      <c r="G156" s="67"/>
      <c r="H156" s="67"/>
      <c r="I156" s="67"/>
    </row>
    <row r="157" spans="1:9" ht="15.75" hidden="1" thickBot="1" x14ac:dyDescent="0.3">
      <c r="A157" s="67"/>
      <c r="B157" s="67"/>
      <c r="C157" s="67"/>
      <c r="D157" s="67"/>
      <c r="E157" s="67"/>
      <c r="F157" s="67"/>
      <c r="G157" s="67"/>
      <c r="H157" s="67"/>
      <c r="I157" s="67"/>
    </row>
    <row r="158" spans="1:9" ht="15.75" hidden="1" thickBot="1" x14ac:dyDescent="0.3">
      <c r="A158" s="67"/>
      <c r="B158" s="67"/>
      <c r="C158" s="67"/>
      <c r="D158" s="67"/>
      <c r="E158" s="67"/>
      <c r="F158" s="67"/>
      <c r="G158" s="67"/>
      <c r="H158" s="67"/>
      <c r="I158" s="67"/>
    </row>
    <row r="159" spans="1:9" ht="15.75" hidden="1" thickBot="1" x14ac:dyDescent="0.3">
      <c r="A159" s="67"/>
      <c r="B159" s="67"/>
      <c r="C159" s="67"/>
      <c r="D159" s="67"/>
      <c r="E159" s="67"/>
      <c r="F159" s="67"/>
      <c r="G159" s="67"/>
      <c r="H159" s="67"/>
      <c r="I159" s="67"/>
    </row>
    <row r="160" spans="1:9" ht="15.75" hidden="1" thickBot="1" x14ac:dyDescent="0.3">
      <c r="A160" s="67"/>
      <c r="B160" s="67"/>
      <c r="C160" s="67"/>
      <c r="D160" s="67"/>
      <c r="E160" s="67"/>
      <c r="F160" s="67"/>
      <c r="G160" s="67"/>
      <c r="H160" s="67"/>
      <c r="I160" s="67"/>
    </row>
    <row r="161" spans="1:9" ht="15.75" hidden="1" thickBot="1" x14ac:dyDescent="0.3">
      <c r="A161" s="67"/>
      <c r="B161" s="67"/>
      <c r="C161" s="67"/>
      <c r="D161" s="67"/>
      <c r="E161" s="67"/>
      <c r="F161" s="67"/>
      <c r="G161" s="67"/>
      <c r="H161" s="67"/>
      <c r="I161" s="67"/>
    </row>
    <row r="162" spans="1:9" ht="15.75" hidden="1" thickBot="1" x14ac:dyDescent="0.3">
      <c r="A162" s="67"/>
      <c r="B162" s="67"/>
      <c r="C162" s="67"/>
      <c r="D162" s="67"/>
      <c r="E162" s="67"/>
      <c r="F162" s="67"/>
      <c r="G162" s="67"/>
      <c r="H162" s="67"/>
      <c r="I162" s="67"/>
    </row>
    <row r="163" spans="1:9" ht="15.75" hidden="1" thickBot="1" x14ac:dyDescent="0.3">
      <c r="A163" s="67"/>
      <c r="B163" s="67"/>
      <c r="C163" s="67"/>
      <c r="D163" s="67"/>
      <c r="E163" s="67"/>
      <c r="F163" s="67"/>
      <c r="G163" s="67"/>
      <c r="H163" s="67"/>
      <c r="I163" s="67"/>
    </row>
    <row r="164" spans="1:9" ht="20.25" customHeight="1" thickBot="1" x14ac:dyDescent="0.35">
      <c r="A164" s="272" t="s">
        <v>118</v>
      </c>
      <c r="B164" s="273"/>
      <c r="C164" s="273"/>
      <c r="D164" s="273"/>
      <c r="E164" s="273"/>
      <c r="F164" s="273"/>
      <c r="G164" s="273"/>
      <c r="H164" s="273"/>
      <c r="I164" s="274"/>
    </row>
    <row r="165" spans="1:9" ht="20.25" customHeight="1" thickBot="1" x14ac:dyDescent="0.35">
      <c r="A165" s="146"/>
      <c r="B165" s="146"/>
      <c r="C165" s="146"/>
      <c r="D165" s="146"/>
      <c r="E165" s="146"/>
      <c r="F165" s="171"/>
      <c r="G165" s="148" t="s">
        <v>159</v>
      </c>
      <c r="H165" s="146"/>
      <c r="I165" s="146"/>
    </row>
    <row r="166" spans="1:9" ht="17.25" customHeight="1" x14ac:dyDescent="0.25">
      <c r="A166" s="67" t="s">
        <v>1</v>
      </c>
      <c r="B166" s="67"/>
      <c r="C166" s="67"/>
      <c r="D166" s="67"/>
      <c r="E166" s="76"/>
      <c r="F166" s="77"/>
      <c r="G166" s="147">
        <f>SUM(G7)</f>
        <v>1839809</v>
      </c>
      <c r="H166" s="67"/>
      <c r="I166" s="67"/>
    </row>
    <row r="167" spans="1:9" ht="17.25" customHeight="1" thickBot="1" x14ac:dyDescent="0.3">
      <c r="A167" s="67" t="s">
        <v>116</v>
      </c>
      <c r="B167" s="67"/>
      <c r="C167" s="67"/>
      <c r="D167" s="67"/>
      <c r="E167" s="76"/>
      <c r="F167" s="77"/>
      <c r="G167" s="147">
        <f>SUM(C38)</f>
        <v>1839809</v>
      </c>
      <c r="H167" s="67"/>
      <c r="I167" s="67"/>
    </row>
    <row r="168" spans="1:9" ht="17.25" customHeight="1" thickBot="1" x14ac:dyDescent="0.3">
      <c r="A168" s="67" t="s">
        <v>117</v>
      </c>
      <c r="B168" s="67"/>
      <c r="C168" s="67"/>
      <c r="D168" s="67"/>
      <c r="E168" s="76"/>
      <c r="F168" s="77"/>
      <c r="G168" s="145">
        <f>SUM(G166-G167)</f>
        <v>0</v>
      </c>
      <c r="H168" s="67"/>
      <c r="I168" s="67"/>
    </row>
    <row r="169" spans="1:9" ht="15.75" thickBot="1" x14ac:dyDescent="0.3">
      <c r="A169" s="67"/>
      <c r="B169" s="67"/>
      <c r="C169" s="67"/>
      <c r="D169" s="67"/>
      <c r="E169" s="76"/>
      <c r="F169" s="172"/>
      <c r="G169" s="202" t="s">
        <v>108</v>
      </c>
      <c r="H169" s="67"/>
      <c r="I169" s="67"/>
    </row>
    <row r="170" spans="1:9" x14ac:dyDescent="0.25">
      <c r="A170" s="67"/>
      <c r="B170" s="67"/>
      <c r="C170" s="142" t="s">
        <v>3</v>
      </c>
      <c r="D170" s="67"/>
      <c r="E170" s="67"/>
      <c r="F170" s="67"/>
      <c r="G170" s="67"/>
      <c r="H170" s="67"/>
      <c r="I170" s="67"/>
    </row>
  </sheetData>
  <mergeCells count="22">
    <mergeCell ref="A1:I1"/>
    <mergeCell ref="A19:B19"/>
    <mergeCell ref="A18:I18"/>
    <mergeCell ref="A2:I2"/>
    <mergeCell ref="A40:I40"/>
    <mergeCell ref="A3:E3"/>
    <mergeCell ref="D10:D16"/>
    <mergeCell ref="F12:I14"/>
    <mergeCell ref="F35:I35"/>
    <mergeCell ref="A164:I164"/>
    <mergeCell ref="F19:G19"/>
    <mergeCell ref="A140:D140"/>
    <mergeCell ref="A72:I72"/>
    <mergeCell ref="A41:D41"/>
    <mergeCell ref="A62:D62"/>
    <mergeCell ref="C42:E42"/>
    <mergeCell ref="C43:E43"/>
    <mergeCell ref="C50:E50"/>
    <mergeCell ref="C63:E63"/>
    <mergeCell ref="C65:E65"/>
    <mergeCell ref="C68:E68"/>
    <mergeCell ref="F29:I29"/>
  </mergeCells>
  <pageMargins left="0.25" right="0.25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9"/>
  <sheetViews>
    <sheetView workbookViewId="0">
      <selection activeCell="N33" sqref="N33"/>
    </sheetView>
  </sheetViews>
  <sheetFormatPr defaultRowHeight="15" x14ac:dyDescent="0.25"/>
  <cols>
    <col min="5" max="5" width="10.7109375" customWidth="1"/>
    <col min="6" max="7" width="11.42578125" customWidth="1"/>
    <col min="9" max="9" width="9.7109375" customWidth="1"/>
  </cols>
  <sheetData>
    <row r="1" spans="1:9" ht="54.75" customHeight="1" thickBot="1" x14ac:dyDescent="0.3">
      <c r="A1" s="313" t="s">
        <v>188</v>
      </c>
      <c r="B1" s="314"/>
      <c r="C1" s="314"/>
      <c r="D1" s="314"/>
      <c r="E1" s="314"/>
      <c r="F1" s="314"/>
      <c r="G1" s="314"/>
      <c r="H1" s="314"/>
      <c r="I1" s="315"/>
    </row>
    <row r="2" spans="1:9" ht="15.75" thickBot="1" x14ac:dyDescent="0.3">
      <c r="A2" s="316" t="s">
        <v>3</v>
      </c>
      <c r="B2" s="317"/>
      <c r="C2" s="317"/>
      <c r="D2" s="317"/>
      <c r="E2" s="318"/>
      <c r="F2" s="46" t="s">
        <v>148</v>
      </c>
      <c r="G2" s="45" t="s">
        <v>159</v>
      </c>
      <c r="H2" s="44" t="s">
        <v>33</v>
      </c>
      <c r="I2" s="44" t="s">
        <v>34</v>
      </c>
    </row>
    <row r="3" spans="1:9" ht="23.25" customHeight="1" x14ac:dyDescent="0.25">
      <c r="A3" s="155" t="s">
        <v>32</v>
      </c>
      <c r="B3" s="156"/>
      <c r="C3" s="156"/>
      <c r="D3" s="156"/>
      <c r="E3" s="156"/>
      <c r="F3" s="26"/>
      <c r="G3" s="59"/>
      <c r="H3" s="26"/>
      <c r="I3" s="157"/>
    </row>
    <row r="4" spans="1:9" x14ac:dyDescent="0.25">
      <c r="A4" s="158" t="s">
        <v>167</v>
      </c>
      <c r="B4" s="26"/>
      <c r="C4" s="26"/>
      <c r="D4" s="26"/>
      <c r="E4" s="23"/>
      <c r="F4" s="199">
        <v>189483</v>
      </c>
      <c r="G4" s="48">
        <v>130000</v>
      </c>
      <c r="H4" s="23"/>
      <c r="I4" s="157"/>
    </row>
    <row r="5" spans="1:9" x14ac:dyDescent="0.25">
      <c r="A5" s="158" t="s">
        <v>150</v>
      </c>
      <c r="B5" s="26"/>
      <c r="C5" s="26"/>
      <c r="D5" s="26"/>
      <c r="E5" s="23"/>
      <c r="F5" s="199">
        <v>15000</v>
      </c>
      <c r="G5" s="48">
        <v>20000</v>
      </c>
      <c r="H5" s="23"/>
      <c r="I5" s="157"/>
    </row>
    <row r="6" spans="1:9" x14ac:dyDescent="0.25">
      <c r="A6" s="158" t="s">
        <v>168</v>
      </c>
      <c r="B6" s="26"/>
      <c r="C6" s="26"/>
      <c r="D6" s="26"/>
      <c r="E6" s="23"/>
      <c r="F6" s="199">
        <v>0</v>
      </c>
      <c r="G6" s="48">
        <v>30000</v>
      </c>
      <c r="H6" s="23"/>
      <c r="I6" s="157"/>
    </row>
    <row r="7" spans="1:9" x14ac:dyDescent="0.25">
      <c r="A7" s="158" t="s">
        <v>163</v>
      </c>
      <c r="B7" s="191"/>
      <c r="C7" s="26"/>
      <c r="D7" s="26"/>
      <c r="E7" s="23"/>
      <c r="F7" s="154">
        <v>25000</v>
      </c>
      <c r="G7" s="49">
        <v>0</v>
      </c>
      <c r="H7" s="23"/>
      <c r="I7" s="157"/>
    </row>
    <row r="8" spans="1:9" x14ac:dyDescent="0.25">
      <c r="A8" s="159"/>
      <c r="B8" s="26"/>
      <c r="C8" s="26"/>
      <c r="D8" s="26"/>
      <c r="E8" s="23"/>
      <c r="F8" s="17">
        <f>SUM(F4:F7)</f>
        <v>229483</v>
      </c>
      <c r="G8" s="48">
        <f>SUM(G4:G7)</f>
        <v>180000</v>
      </c>
      <c r="H8" s="23">
        <f>SUM(G8-F8)</f>
        <v>-49483</v>
      </c>
      <c r="I8" s="160" t="s">
        <v>3</v>
      </c>
    </row>
    <row r="9" spans="1:9" x14ac:dyDescent="0.25">
      <c r="A9" s="159"/>
      <c r="B9" s="26"/>
      <c r="C9" s="26"/>
      <c r="D9" s="26"/>
      <c r="E9" s="26"/>
      <c r="F9" s="23"/>
      <c r="G9" s="48"/>
      <c r="H9" s="23"/>
      <c r="I9" s="157"/>
    </row>
    <row r="10" spans="1:9" x14ac:dyDescent="0.25">
      <c r="A10" s="161" t="s">
        <v>11</v>
      </c>
      <c r="B10" s="26"/>
      <c r="C10" s="26"/>
      <c r="D10" s="26"/>
      <c r="E10" s="26"/>
      <c r="F10" s="23"/>
      <c r="G10" s="48"/>
      <c r="H10" s="23"/>
      <c r="I10" s="157"/>
    </row>
    <row r="11" spans="1:9" x14ac:dyDescent="0.25">
      <c r="A11" s="158" t="s">
        <v>164</v>
      </c>
      <c r="B11" s="26"/>
      <c r="C11" s="26"/>
      <c r="D11" s="26"/>
      <c r="E11" s="23"/>
      <c r="F11" s="23">
        <v>8475</v>
      </c>
      <c r="G11" s="48">
        <v>10000</v>
      </c>
      <c r="H11" s="23"/>
      <c r="I11" s="157"/>
    </row>
    <row r="12" spans="1:9" x14ac:dyDescent="0.25">
      <c r="A12" s="158" t="s">
        <v>165</v>
      </c>
      <c r="B12" s="26"/>
      <c r="C12" s="26"/>
      <c r="D12" s="26"/>
      <c r="E12" s="23"/>
      <c r="F12" s="23">
        <v>325</v>
      </c>
      <c r="G12" s="48">
        <v>0</v>
      </c>
      <c r="H12" s="23"/>
      <c r="I12" s="157"/>
    </row>
    <row r="13" spans="1:9" x14ac:dyDescent="0.25">
      <c r="A13" s="158" t="s">
        <v>137</v>
      </c>
      <c r="B13" s="26"/>
      <c r="C13" s="26"/>
      <c r="D13" s="26"/>
      <c r="E13" s="23"/>
      <c r="F13" s="23">
        <v>195606</v>
      </c>
      <c r="G13" s="48">
        <v>130000</v>
      </c>
      <c r="H13" s="23"/>
      <c r="I13" s="157"/>
    </row>
    <row r="14" spans="1:9" x14ac:dyDescent="0.25">
      <c r="A14" s="158" t="s">
        <v>162</v>
      </c>
      <c r="B14" s="26"/>
      <c r="C14" s="26"/>
      <c r="D14" s="26"/>
      <c r="E14" s="23"/>
      <c r="F14" s="23">
        <v>0</v>
      </c>
      <c r="G14" s="48">
        <v>30000</v>
      </c>
      <c r="H14" s="23"/>
      <c r="I14" s="157"/>
    </row>
    <row r="15" spans="1:9" x14ac:dyDescent="0.25">
      <c r="A15" s="158" t="s">
        <v>166</v>
      </c>
      <c r="B15" s="26"/>
      <c r="C15" s="26"/>
      <c r="D15" s="26"/>
      <c r="E15" s="23"/>
      <c r="F15" s="23">
        <v>6200</v>
      </c>
      <c r="G15" s="48">
        <v>10000</v>
      </c>
      <c r="H15" s="23"/>
      <c r="I15" s="157"/>
    </row>
    <row r="16" spans="1:9" x14ac:dyDescent="0.25">
      <c r="A16" s="158" t="s">
        <v>136</v>
      </c>
      <c r="B16" s="26"/>
      <c r="C16" s="26"/>
      <c r="D16" s="26"/>
      <c r="E16" s="23"/>
      <c r="F16" s="19">
        <v>18877</v>
      </c>
      <c r="G16" s="49">
        <v>0</v>
      </c>
      <c r="H16" s="23"/>
      <c r="I16" s="157"/>
    </row>
    <row r="17" spans="1:9" x14ac:dyDescent="0.25">
      <c r="A17" s="162" t="s">
        <v>3</v>
      </c>
      <c r="B17" s="26"/>
      <c r="C17" s="26"/>
      <c r="D17" s="26"/>
      <c r="E17" s="23"/>
      <c r="F17" s="23">
        <f>SUM(F11:F16)</f>
        <v>229483</v>
      </c>
      <c r="G17" s="48">
        <f>SUM(G11:G16)</f>
        <v>180000</v>
      </c>
      <c r="H17" s="23">
        <f>SUM(G17-F17)</f>
        <v>-49483</v>
      </c>
      <c r="I17" s="160" t="s">
        <v>3</v>
      </c>
    </row>
    <row r="18" spans="1:9" x14ac:dyDescent="0.25">
      <c r="A18" s="162" t="s">
        <v>3</v>
      </c>
      <c r="B18" s="26"/>
      <c r="C18" s="163"/>
      <c r="D18" s="26"/>
      <c r="E18" s="23"/>
      <c r="F18" s="23"/>
      <c r="G18" s="48" t="s">
        <v>3</v>
      </c>
      <c r="H18" s="23"/>
      <c r="I18" s="157"/>
    </row>
    <row r="19" spans="1:9" x14ac:dyDescent="0.25">
      <c r="A19" s="161" t="s">
        <v>31</v>
      </c>
      <c r="B19" s="26"/>
      <c r="C19" s="26"/>
      <c r="D19" s="26"/>
      <c r="E19" s="23"/>
      <c r="F19" s="23"/>
      <c r="G19" s="48"/>
      <c r="H19" s="23"/>
      <c r="I19" s="157"/>
    </row>
    <row r="20" spans="1:9" x14ac:dyDescent="0.25">
      <c r="A20" s="158" t="s">
        <v>138</v>
      </c>
      <c r="B20" s="26" t="s">
        <v>98</v>
      </c>
      <c r="C20" s="26"/>
      <c r="D20" s="26"/>
      <c r="E20" s="23"/>
      <c r="F20" s="23">
        <v>86200</v>
      </c>
      <c r="G20" s="48">
        <v>110000</v>
      </c>
      <c r="H20" s="164" t="s">
        <v>3</v>
      </c>
      <c r="I20" s="165"/>
    </row>
    <row r="21" spans="1:9" x14ac:dyDescent="0.25">
      <c r="A21" s="158" t="s">
        <v>139</v>
      </c>
      <c r="B21" s="26" t="s">
        <v>141</v>
      </c>
      <c r="C21" s="26"/>
      <c r="D21" s="26" t="s">
        <v>3</v>
      </c>
      <c r="E21" s="23"/>
      <c r="F21" s="23">
        <v>58024</v>
      </c>
      <c r="G21" s="48">
        <v>40000</v>
      </c>
      <c r="H21" s="23"/>
      <c r="I21" s="157"/>
    </row>
    <row r="22" spans="1:9" x14ac:dyDescent="0.25">
      <c r="A22" s="158" t="s">
        <v>169</v>
      </c>
      <c r="B22" s="26" t="s">
        <v>170</v>
      </c>
      <c r="C22" s="26"/>
      <c r="D22" s="26"/>
      <c r="E22" s="23"/>
      <c r="F22" s="23">
        <v>0</v>
      </c>
      <c r="G22" s="48">
        <v>5000</v>
      </c>
      <c r="H22" s="23"/>
      <c r="I22" s="157"/>
    </row>
    <row r="23" spans="1:9" ht="15.75" thickBot="1" x14ac:dyDescent="0.3">
      <c r="A23" s="158" t="s">
        <v>140</v>
      </c>
      <c r="B23" s="26" t="s">
        <v>142</v>
      </c>
      <c r="C23" s="26"/>
      <c r="D23" s="26"/>
      <c r="E23" s="23"/>
      <c r="F23" s="19">
        <v>85259</v>
      </c>
      <c r="G23" s="200">
        <v>25000</v>
      </c>
      <c r="H23" s="23"/>
      <c r="I23" s="157"/>
    </row>
    <row r="24" spans="1:9" ht="15.75" thickBot="1" x14ac:dyDescent="0.3">
      <c r="A24" s="159"/>
      <c r="B24" s="26"/>
      <c r="C24" s="26"/>
      <c r="D24" s="26"/>
      <c r="E24" s="23"/>
      <c r="F24" s="23">
        <f>SUM(F20:F23)</f>
        <v>229483</v>
      </c>
      <c r="G24" s="55">
        <f>SUM(G20:G23)</f>
        <v>180000</v>
      </c>
      <c r="H24" s="47">
        <f>SUM(G24-F24)</f>
        <v>-49483</v>
      </c>
      <c r="I24" s="24">
        <f>SUM(H24/F24)</f>
        <v>-0.21562817289298117</v>
      </c>
    </row>
    <row r="25" spans="1:9" ht="60" customHeight="1" x14ac:dyDescent="0.25">
      <c r="A25" s="159"/>
      <c r="B25" s="26"/>
      <c r="C25" s="26"/>
      <c r="D25" s="26"/>
      <c r="E25" s="26"/>
      <c r="F25" s="26"/>
      <c r="G25" s="26"/>
      <c r="H25" s="23"/>
      <c r="I25" s="157"/>
    </row>
    <row r="26" spans="1:9" x14ac:dyDescent="0.25">
      <c r="A26" s="158" t="s">
        <v>138</v>
      </c>
      <c r="B26" s="26" t="s">
        <v>98</v>
      </c>
      <c r="C26" s="168"/>
      <c r="D26" s="17">
        <f>SUM(G20)</f>
        <v>110000</v>
      </c>
      <c r="E26" s="168"/>
      <c r="F26" s="26"/>
      <c r="G26" s="26"/>
      <c r="H26" s="23"/>
      <c r="I26" s="157"/>
    </row>
    <row r="27" spans="1:9" x14ac:dyDescent="0.25">
      <c r="A27" s="158" t="s">
        <v>139</v>
      </c>
      <c r="B27" s="26" t="s">
        <v>141</v>
      </c>
      <c r="C27" s="168"/>
      <c r="D27" s="17">
        <f>SUM(G21)</f>
        <v>40000</v>
      </c>
      <c r="E27" s="168"/>
      <c r="F27" s="26"/>
      <c r="G27" s="26"/>
      <c r="H27" s="23"/>
      <c r="I27" s="157"/>
    </row>
    <row r="28" spans="1:9" x14ac:dyDescent="0.25">
      <c r="A28" s="158" t="s">
        <v>169</v>
      </c>
      <c r="B28" s="26" t="s">
        <v>171</v>
      </c>
      <c r="C28" s="168"/>
      <c r="D28" s="17">
        <v>5000</v>
      </c>
      <c r="E28" s="168"/>
      <c r="F28" s="26"/>
      <c r="G28" s="26"/>
      <c r="H28" s="23"/>
      <c r="I28" s="157"/>
    </row>
    <row r="29" spans="1:9" x14ac:dyDescent="0.25">
      <c r="A29" s="158" t="s">
        <v>140</v>
      </c>
      <c r="B29" s="26" t="s">
        <v>142</v>
      </c>
      <c r="C29" s="168"/>
      <c r="D29" s="20">
        <f>SUM(G23)</f>
        <v>25000</v>
      </c>
      <c r="E29" s="168"/>
      <c r="F29" s="26"/>
      <c r="G29" s="26"/>
      <c r="H29" s="23"/>
      <c r="I29" s="157"/>
    </row>
    <row r="30" spans="1:9" x14ac:dyDescent="0.25">
      <c r="A30" s="159"/>
      <c r="B30" s="26"/>
      <c r="C30" s="168" t="s">
        <v>49</v>
      </c>
      <c r="D30" s="17">
        <f>SUM(D26:D29)</f>
        <v>180000</v>
      </c>
      <c r="E30" s="168"/>
      <c r="F30" s="26"/>
      <c r="G30" s="26"/>
      <c r="H30" s="23"/>
      <c r="I30" s="157"/>
    </row>
    <row r="31" spans="1:9" x14ac:dyDescent="0.25">
      <c r="A31" s="159"/>
      <c r="B31" s="26"/>
      <c r="C31" s="168"/>
      <c r="D31" s="168"/>
      <c r="E31" s="168"/>
      <c r="F31" s="26"/>
      <c r="G31" s="26"/>
      <c r="H31" s="23"/>
      <c r="I31" s="157"/>
    </row>
    <row r="32" spans="1:9" x14ac:dyDescent="0.25">
      <c r="A32" s="159"/>
      <c r="B32" s="26"/>
      <c r="C32" s="168"/>
      <c r="D32" s="168"/>
      <c r="E32" s="168"/>
      <c r="F32" s="26"/>
      <c r="G32" s="26"/>
      <c r="H32" s="23"/>
      <c r="I32" s="157"/>
    </row>
    <row r="33" spans="1:9" x14ac:dyDescent="0.25">
      <c r="A33" s="159"/>
      <c r="B33" s="26"/>
      <c r="C33" s="168"/>
      <c r="D33" s="168"/>
      <c r="E33" s="168"/>
      <c r="F33" s="26"/>
      <c r="G33" s="26"/>
      <c r="H33" s="23"/>
      <c r="I33" s="157"/>
    </row>
    <row r="34" spans="1:9" x14ac:dyDescent="0.25">
      <c r="A34" s="159"/>
      <c r="B34" s="26"/>
      <c r="C34" s="168"/>
      <c r="D34" s="168"/>
      <c r="E34" s="168"/>
      <c r="F34" s="26"/>
      <c r="G34" s="26"/>
      <c r="H34" s="23"/>
      <c r="I34" s="157"/>
    </row>
    <row r="35" spans="1:9" x14ac:dyDescent="0.25">
      <c r="A35" s="159"/>
      <c r="B35" s="26"/>
      <c r="C35" s="26"/>
      <c r="D35" s="26"/>
      <c r="E35" s="26"/>
      <c r="F35" s="26"/>
      <c r="G35" s="26"/>
      <c r="H35" s="23"/>
      <c r="I35" s="157"/>
    </row>
    <row r="36" spans="1:9" x14ac:dyDescent="0.25">
      <c r="A36" s="166"/>
      <c r="B36" s="9"/>
      <c r="C36" s="9"/>
      <c r="D36" s="9"/>
      <c r="E36" s="9"/>
      <c r="F36" s="9"/>
      <c r="G36" s="9"/>
      <c r="H36" s="9"/>
      <c r="I36" s="167"/>
    </row>
    <row r="37" spans="1:9" x14ac:dyDescent="0.25">
      <c r="A37" s="166"/>
      <c r="B37" s="9"/>
      <c r="C37" s="9"/>
      <c r="D37" s="9"/>
      <c r="E37" s="9"/>
      <c r="F37" s="9"/>
      <c r="G37" s="9"/>
      <c r="H37" s="9"/>
      <c r="I37" s="167"/>
    </row>
    <row r="38" spans="1:9" x14ac:dyDescent="0.25">
      <c r="A38" s="166"/>
      <c r="B38" s="9"/>
      <c r="C38" s="9"/>
      <c r="D38" s="9"/>
      <c r="E38" s="9"/>
      <c r="F38" s="9"/>
      <c r="G38" s="9"/>
      <c r="H38" s="9"/>
      <c r="I38" s="167"/>
    </row>
    <row r="39" spans="1:9" ht="15.75" thickBot="1" x14ac:dyDescent="0.3">
      <c r="A39" s="1"/>
      <c r="B39" s="2"/>
      <c r="C39" s="2"/>
      <c r="D39" s="2"/>
      <c r="E39" s="2"/>
      <c r="F39" s="2"/>
      <c r="G39" s="2"/>
      <c r="H39" s="2"/>
      <c r="I39" s="3"/>
    </row>
  </sheetData>
  <mergeCells count="2">
    <mergeCell ref="A1:I1"/>
    <mergeCell ref="A2:E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2"/>
  <sheetViews>
    <sheetView zoomScale="120" zoomScaleNormal="120" workbookViewId="0">
      <selection activeCell="M17" sqref="M17"/>
    </sheetView>
  </sheetViews>
  <sheetFormatPr defaultRowHeight="15" x14ac:dyDescent="0.25"/>
  <cols>
    <col min="3" max="4" width="9.140625" customWidth="1"/>
    <col min="5" max="5" width="9.7109375" customWidth="1"/>
    <col min="6" max="6" width="13.28515625" customWidth="1"/>
    <col min="7" max="7" width="14.42578125" customWidth="1"/>
    <col min="8" max="8" width="10.28515625" customWidth="1"/>
    <col min="9" max="9" width="8.28515625" customWidth="1"/>
  </cols>
  <sheetData>
    <row r="1" spans="1:9" ht="20.25" customHeight="1" thickBot="1" x14ac:dyDescent="0.3">
      <c r="A1" s="313" t="s">
        <v>127</v>
      </c>
      <c r="B1" s="314"/>
      <c r="C1" s="314"/>
      <c r="D1" s="314"/>
      <c r="E1" s="314"/>
      <c r="F1" s="314"/>
      <c r="G1" s="314"/>
      <c r="H1" s="314"/>
      <c r="I1" s="315"/>
    </row>
    <row r="2" spans="1:9" ht="27" customHeight="1" thickBot="1" x14ac:dyDescent="0.3">
      <c r="A2" s="316" t="s">
        <v>160</v>
      </c>
      <c r="B2" s="317"/>
      <c r="C2" s="317"/>
      <c r="D2" s="317"/>
      <c r="E2" s="318"/>
      <c r="F2" s="46" t="s">
        <v>148</v>
      </c>
      <c r="G2" s="45" t="s">
        <v>159</v>
      </c>
      <c r="H2" s="44" t="s">
        <v>33</v>
      </c>
      <c r="I2" s="29" t="s">
        <v>34</v>
      </c>
    </row>
    <row r="3" spans="1:9" ht="11.25" customHeight="1" x14ac:dyDescent="0.25">
      <c r="A3" s="42" t="s">
        <v>32</v>
      </c>
      <c r="B3" s="15"/>
      <c r="C3" s="15"/>
      <c r="D3" s="15"/>
      <c r="E3" s="15"/>
      <c r="F3" s="12"/>
      <c r="G3" s="59"/>
      <c r="H3" s="12"/>
      <c r="I3" s="12"/>
    </row>
    <row r="4" spans="1:9" ht="13.5" customHeight="1" x14ac:dyDescent="0.25">
      <c r="A4" s="130" t="s">
        <v>111</v>
      </c>
      <c r="B4" s="12"/>
      <c r="C4" s="12"/>
      <c r="D4" s="12"/>
      <c r="E4" s="18"/>
      <c r="F4" s="60" t="s">
        <v>3</v>
      </c>
      <c r="G4" s="48">
        <v>0</v>
      </c>
      <c r="H4" s="18"/>
      <c r="I4" s="12"/>
    </row>
    <row r="5" spans="1:9" ht="13.5" customHeight="1" x14ac:dyDescent="0.25">
      <c r="A5" s="130" t="s">
        <v>112</v>
      </c>
      <c r="B5" s="12"/>
      <c r="C5" s="12"/>
      <c r="D5" s="12"/>
      <c r="E5" s="18"/>
      <c r="F5" s="30">
        <v>12500</v>
      </c>
      <c r="G5" s="48">
        <v>6500</v>
      </c>
      <c r="H5" s="18"/>
      <c r="I5" s="12"/>
    </row>
    <row r="6" spans="1:9" ht="13.5" customHeight="1" x14ac:dyDescent="0.25">
      <c r="A6" s="130" t="s">
        <v>113</v>
      </c>
      <c r="B6" s="12"/>
      <c r="C6" s="12"/>
      <c r="D6" s="12"/>
      <c r="E6" s="23"/>
      <c r="F6" s="20">
        <v>9724</v>
      </c>
      <c r="G6" s="49">
        <v>13941</v>
      </c>
      <c r="H6" s="18"/>
      <c r="I6" s="12"/>
    </row>
    <row r="7" spans="1:9" ht="13.5" customHeight="1" x14ac:dyDescent="0.25">
      <c r="A7" s="12"/>
      <c r="B7" s="12"/>
      <c r="C7" s="12"/>
      <c r="D7" s="12"/>
      <c r="E7" s="18"/>
      <c r="F7" s="30">
        <f>SUM(F4:F6)</f>
        <v>22224</v>
      </c>
      <c r="G7" s="48">
        <f>SUM(G4:G6)</f>
        <v>20441</v>
      </c>
      <c r="H7" s="18">
        <f>SUM(G7-F7)</f>
        <v>-1783</v>
      </c>
      <c r="I7" s="21">
        <f>SUM(H7)/F7</f>
        <v>-8.0228581713462921E-2</v>
      </c>
    </row>
    <row r="8" spans="1:9" ht="8.1" customHeight="1" x14ac:dyDescent="0.25">
      <c r="A8" s="12"/>
      <c r="B8" s="12"/>
      <c r="C8" s="12"/>
      <c r="D8" s="12"/>
      <c r="E8" s="12"/>
      <c r="F8" s="18"/>
      <c r="G8" s="48"/>
      <c r="H8" s="18"/>
      <c r="I8" s="12"/>
    </row>
    <row r="9" spans="1:9" ht="12.75" customHeight="1" x14ac:dyDescent="0.25">
      <c r="A9" s="15" t="s">
        <v>11</v>
      </c>
      <c r="B9" s="12"/>
      <c r="C9" s="12"/>
      <c r="D9" s="12"/>
      <c r="E9" s="12"/>
      <c r="F9" s="18"/>
      <c r="G9" s="48"/>
      <c r="H9" s="18"/>
      <c r="I9" s="12"/>
    </row>
    <row r="10" spans="1:9" ht="13.5" customHeight="1" x14ac:dyDescent="0.25">
      <c r="A10" s="130" t="s">
        <v>30</v>
      </c>
      <c r="B10" s="12"/>
      <c r="C10" s="12"/>
      <c r="D10" s="12"/>
      <c r="E10" s="18"/>
      <c r="F10" s="19">
        <v>22224</v>
      </c>
      <c r="G10" s="49">
        <v>20441</v>
      </c>
      <c r="H10" s="18"/>
      <c r="I10" s="12"/>
    </row>
    <row r="11" spans="1:9" ht="13.5" customHeight="1" x14ac:dyDescent="0.25">
      <c r="A11" s="16" t="s">
        <v>3</v>
      </c>
      <c r="B11" s="12"/>
      <c r="C11" s="12"/>
      <c r="D11" s="12"/>
      <c r="E11" s="18"/>
      <c r="F11" s="18">
        <f>SUM(F10:F10)</f>
        <v>22224</v>
      </c>
      <c r="G11" s="48">
        <f>SUM(G10:G10)</f>
        <v>20441</v>
      </c>
      <c r="H11" s="18">
        <f>SUM(G11-F11)</f>
        <v>-1783</v>
      </c>
      <c r="I11" s="21">
        <f>SUM(H11)/F11</f>
        <v>-8.0228581713462921E-2</v>
      </c>
    </row>
    <row r="12" spans="1:9" ht="8.1" customHeight="1" x14ac:dyDescent="0.25">
      <c r="A12" s="16" t="s">
        <v>3</v>
      </c>
      <c r="B12" s="12"/>
      <c r="C12" s="22"/>
      <c r="D12" s="12"/>
      <c r="E12" s="18"/>
      <c r="F12" s="18"/>
      <c r="G12" s="48" t="s">
        <v>3</v>
      </c>
      <c r="H12" s="18"/>
      <c r="I12" s="12"/>
    </row>
    <row r="13" spans="1:9" x14ac:dyDescent="0.25">
      <c r="A13" s="15" t="s">
        <v>31</v>
      </c>
      <c r="B13" s="12"/>
      <c r="C13" s="12"/>
      <c r="D13" s="12"/>
      <c r="E13" s="18"/>
      <c r="F13" s="18"/>
      <c r="G13" s="48"/>
      <c r="H13" s="18"/>
      <c r="I13" s="12"/>
    </row>
    <row r="14" spans="1:9" ht="13.5" customHeight="1" x14ac:dyDescent="0.25">
      <c r="A14" s="130" t="s">
        <v>10</v>
      </c>
      <c r="B14" s="12"/>
      <c r="C14" s="12"/>
      <c r="D14" s="12"/>
      <c r="E14" s="18"/>
      <c r="F14" s="18">
        <v>12289</v>
      </c>
      <c r="G14" s="48">
        <v>12641</v>
      </c>
      <c r="H14" s="41" t="s">
        <v>3</v>
      </c>
      <c r="I14" s="40"/>
    </row>
    <row r="15" spans="1:9" ht="13.5" customHeight="1" x14ac:dyDescent="0.25">
      <c r="A15" s="130" t="s">
        <v>9</v>
      </c>
      <c r="B15" s="12"/>
      <c r="C15" s="12"/>
      <c r="D15" s="12" t="s">
        <v>3</v>
      </c>
      <c r="E15" s="18"/>
      <c r="F15" s="18">
        <v>8110</v>
      </c>
      <c r="G15" s="48">
        <v>6100</v>
      </c>
      <c r="H15" s="18"/>
      <c r="I15" s="12"/>
    </row>
    <row r="16" spans="1:9" ht="13.5" customHeight="1" thickBot="1" x14ac:dyDescent="0.3">
      <c r="A16" s="130" t="s">
        <v>12</v>
      </c>
      <c r="B16" s="12"/>
      <c r="C16" s="12"/>
      <c r="D16" s="12"/>
      <c r="E16" s="23"/>
      <c r="F16" s="19">
        <v>1825</v>
      </c>
      <c r="G16" s="48">
        <v>1700</v>
      </c>
      <c r="H16" s="18"/>
      <c r="I16" s="12"/>
    </row>
    <row r="17" spans="1:9" ht="18" customHeight="1" thickBot="1" x14ac:dyDescent="0.3">
      <c r="A17" s="12"/>
      <c r="B17" s="12"/>
      <c r="C17" s="12"/>
      <c r="D17" s="12"/>
      <c r="E17" s="18"/>
      <c r="F17" s="18">
        <f>SUM(F14:F16)</f>
        <v>22224</v>
      </c>
      <c r="G17" s="55">
        <f>SUM(G14:G16)</f>
        <v>20441</v>
      </c>
      <c r="H17" s="47">
        <f>SUM(G17-F17)</f>
        <v>-1783</v>
      </c>
      <c r="I17" s="24">
        <f>SUM(H17)/F17</f>
        <v>-8.0228581713462921E-2</v>
      </c>
    </row>
    <row r="18" spans="1:9" ht="13.5" customHeight="1" x14ac:dyDescent="0.25">
      <c r="A18" s="12"/>
      <c r="B18" s="12"/>
      <c r="C18" s="12"/>
      <c r="D18" s="12"/>
      <c r="E18" s="12"/>
      <c r="F18" s="12"/>
      <c r="G18" s="12"/>
      <c r="H18" s="18"/>
      <c r="I18" s="12"/>
    </row>
    <row r="19" spans="1:9" ht="13.5" customHeight="1" x14ac:dyDescent="0.25">
      <c r="A19" s="12"/>
      <c r="B19" s="12"/>
      <c r="C19" s="12"/>
      <c r="D19" s="25" t="s">
        <v>40</v>
      </c>
      <c r="E19" s="26"/>
      <c r="F19" s="26"/>
      <c r="G19" s="23">
        <f>SUM(G14)</f>
        <v>12641</v>
      </c>
      <c r="H19" s="18"/>
      <c r="I19" s="12"/>
    </row>
    <row r="20" spans="1:9" ht="9.75" customHeight="1" x14ac:dyDescent="0.25">
      <c r="A20" s="12"/>
      <c r="B20" s="12"/>
      <c r="C20" s="12"/>
      <c r="D20" s="25" t="s">
        <v>38</v>
      </c>
      <c r="E20" s="26"/>
      <c r="F20" s="26"/>
      <c r="G20" s="23">
        <f>SUM(G15)</f>
        <v>6100</v>
      </c>
      <c r="H20" s="18"/>
      <c r="I20" s="12"/>
    </row>
    <row r="21" spans="1:9" ht="9.75" customHeight="1" x14ac:dyDescent="0.25">
      <c r="A21" s="12"/>
      <c r="B21" s="12"/>
      <c r="C21" s="12"/>
      <c r="D21" s="25" t="s">
        <v>39</v>
      </c>
      <c r="E21" s="26"/>
      <c r="F21" s="26"/>
      <c r="G21" s="17">
        <f>SUM(G16)</f>
        <v>1700</v>
      </c>
      <c r="H21" s="18"/>
      <c r="I21" s="12"/>
    </row>
    <row r="22" spans="1:9" ht="51.6" customHeight="1" x14ac:dyDescent="0.25">
      <c r="A22" s="16"/>
      <c r="B22" s="12"/>
      <c r="C22" s="12"/>
      <c r="D22" s="17"/>
      <c r="E22" s="12"/>
      <c r="F22" s="12"/>
      <c r="G22" s="12"/>
      <c r="H22" s="18"/>
      <c r="I22" s="12"/>
    </row>
    <row r="23" spans="1:9" ht="15" customHeight="1" x14ac:dyDescent="0.25">
      <c r="A23" s="15" t="s">
        <v>37</v>
      </c>
      <c r="B23" s="12"/>
      <c r="C23" s="12"/>
      <c r="D23" s="12"/>
      <c r="E23" s="12"/>
      <c r="F23" s="12"/>
      <c r="G23" s="12"/>
      <c r="H23" s="18"/>
      <c r="I23" s="12"/>
    </row>
    <row r="24" spans="1:9" x14ac:dyDescent="0.25">
      <c r="A24" s="27" t="s">
        <v>120</v>
      </c>
      <c r="B24" s="12"/>
      <c r="C24" s="12"/>
      <c r="D24" s="12"/>
      <c r="E24" s="12"/>
      <c r="F24" s="12"/>
      <c r="G24" s="12"/>
      <c r="H24" s="18"/>
      <c r="I24" s="12"/>
    </row>
    <row r="25" spans="1:9" ht="15.6" customHeight="1" x14ac:dyDescent="0.25">
      <c r="A25" s="319" t="s">
        <v>107</v>
      </c>
      <c r="B25" s="319"/>
      <c r="C25" s="319"/>
      <c r="D25" s="319"/>
      <c r="E25" s="319"/>
      <c r="F25" s="319"/>
      <c r="G25" s="319"/>
      <c r="H25" s="319"/>
      <c r="I25" s="319"/>
    </row>
    <row r="26" spans="1:9" ht="6.6" customHeight="1" x14ac:dyDescent="0.25">
      <c r="A26" s="27" t="s">
        <v>3</v>
      </c>
      <c r="B26" s="12"/>
      <c r="C26" s="18"/>
      <c r="D26" s="18"/>
      <c r="E26" s="12"/>
      <c r="F26" s="16"/>
      <c r="G26" s="12"/>
      <c r="H26" s="12"/>
      <c r="I26" s="18"/>
    </row>
    <row r="27" spans="1:9" ht="12.75" customHeight="1" x14ac:dyDescent="0.25">
      <c r="B27" s="11"/>
      <c r="C27" s="11"/>
      <c r="D27" s="11"/>
      <c r="E27" s="11"/>
      <c r="F27" s="11"/>
      <c r="G27" s="11"/>
      <c r="H27" s="11"/>
      <c r="I27" s="11"/>
    </row>
    <row r="28" spans="1:9" s="12" customFormat="1" ht="12.75" thickBot="1" x14ac:dyDescent="0.25">
      <c r="A28" s="320" t="s">
        <v>149</v>
      </c>
      <c r="B28" s="320"/>
      <c r="C28" s="320"/>
      <c r="D28" s="320"/>
      <c r="E28" s="320"/>
      <c r="F28" s="320"/>
      <c r="G28" s="320"/>
      <c r="H28" s="320"/>
      <c r="I28" s="135"/>
    </row>
    <row r="29" spans="1:9" s="12" customFormat="1" ht="12" x14ac:dyDescent="0.2">
      <c r="A29" s="57" t="s">
        <v>95</v>
      </c>
      <c r="B29" s="57" t="s">
        <v>97</v>
      </c>
      <c r="C29" s="57" t="s">
        <v>99</v>
      </c>
      <c r="D29" s="136" t="s">
        <v>100</v>
      </c>
      <c r="E29" s="57" t="s">
        <v>101</v>
      </c>
      <c r="F29" s="138" t="s">
        <v>102</v>
      </c>
      <c r="G29" s="140" t="s">
        <v>103</v>
      </c>
      <c r="H29" s="195" t="s">
        <v>148</v>
      </c>
      <c r="I29" s="197" t="s">
        <v>159</v>
      </c>
    </row>
    <row r="30" spans="1:9" s="12" customFormat="1" ht="12.75" thickBot="1" x14ac:dyDescent="0.25">
      <c r="A30" s="58">
        <v>106</v>
      </c>
      <c r="B30" s="58">
        <v>0</v>
      </c>
      <c r="C30" s="58">
        <v>1035</v>
      </c>
      <c r="D30" s="137">
        <v>0</v>
      </c>
      <c r="E30" s="58">
        <v>5524</v>
      </c>
      <c r="F30" s="139">
        <v>6816</v>
      </c>
      <c r="G30" s="141">
        <v>2175</v>
      </c>
      <c r="H30" s="196">
        <v>9724</v>
      </c>
      <c r="I30" s="198">
        <v>13941</v>
      </c>
    </row>
    <row r="31" spans="1:9" s="12" customFormat="1" ht="12" x14ac:dyDescent="0.2">
      <c r="A31" s="28" t="s">
        <v>123</v>
      </c>
      <c r="B31" s="28" t="s">
        <v>121</v>
      </c>
      <c r="C31" s="28" t="s">
        <v>121</v>
      </c>
      <c r="D31" s="28" t="s">
        <v>123</v>
      </c>
      <c r="E31" s="28" t="s">
        <v>123</v>
      </c>
      <c r="F31" s="28" t="s">
        <v>123</v>
      </c>
      <c r="G31" s="28" t="s">
        <v>123</v>
      </c>
      <c r="H31" s="28" t="s">
        <v>123</v>
      </c>
      <c r="I31" s="28" t="s">
        <v>123</v>
      </c>
    </row>
    <row r="32" spans="1:9" s="12" customFormat="1" ht="12" x14ac:dyDescent="0.2">
      <c r="A32" s="28" t="s">
        <v>124</v>
      </c>
      <c r="B32" s="28" t="s">
        <v>122</v>
      </c>
      <c r="C32" s="28" t="s">
        <v>122</v>
      </c>
      <c r="D32" s="28" t="s">
        <v>124</v>
      </c>
      <c r="E32" s="28" t="s">
        <v>122</v>
      </c>
      <c r="F32" s="28" t="s">
        <v>122</v>
      </c>
      <c r="G32" s="28" t="s">
        <v>122</v>
      </c>
      <c r="H32" s="28" t="s">
        <v>122</v>
      </c>
      <c r="I32" s="28" t="s">
        <v>122</v>
      </c>
    </row>
    <row r="33" spans="1:9" s="12" customFormat="1" ht="12" x14ac:dyDescent="0.2">
      <c r="H33" s="134" t="s">
        <v>94</v>
      </c>
    </row>
    <row r="34" spans="1:9" s="12" customFormat="1" ht="12" x14ac:dyDescent="0.2"/>
    <row r="35" spans="1:9" x14ac:dyDescent="0.25">
      <c r="A35" s="10"/>
      <c r="B35" s="10"/>
      <c r="C35" s="10"/>
      <c r="D35" s="10"/>
      <c r="E35" s="10"/>
      <c r="F35" s="10"/>
      <c r="G35" s="10"/>
      <c r="H35" s="10"/>
      <c r="I35" s="10"/>
    </row>
    <row r="36" spans="1:9" x14ac:dyDescent="0.25"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x14ac:dyDescent="0.25">
      <c r="A39" s="10"/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0"/>
      <c r="B51" s="10"/>
      <c r="C51" s="10"/>
      <c r="D51" s="10"/>
      <c r="E51" s="10"/>
      <c r="F51" s="10"/>
      <c r="G51" s="10"/>
      <c r="H51" s="10"/>
      <c r="I51" s="10"/>
    </row>
    <row r="52" spans="1:9" x14ac:dyDescent="0.25">
      <c r="A52" s="10"/>
      <c r="B52" s="10"/>
      <c r="C52" s="10"/>
      <c r="D52" s="10"/>
      <c r="E52" s="10"/>
      <c r="F52" s="10"/>
      <c r="G52" s="10"/>
      <c r="H52" s="10"/>
      <c r="I52" s="10"/>
    </row>
    <row r="53" spans="1:9" x14ac:dyDescent="0.25">
      <c r="A53" s="10"/>
      <c r="B53" s="10"/>
      <c r="C53" s="10"/>
      <c r="D53" s="10"/>
      <c r="E53" s="10"/>
      <c r="F53" s="10"/>
      <c r="G53" s="10"/>
      <c r="H53" s="10"/>
      <c r="I53" s="10"/>
    </row>
    <row r="54" spans="1:9" x14ac:dyDescent="0.25">
      <c r="A54" s="10"/>
      <c r="B54" s="10"/>
      <c r="C54" s="10"/>
      <c r="D54" s="10"/>
      <c r="E54" s="10"/>
      <c r="F54" s="10"/>
      <c r="G54" s="10"/>
      <c r="H54" s="10"/>
      <c r="I54" s="10"/>
    </row>
    <row r="55" spans="1:9" x14ac:dyDescent="0.25">
      <c r="A55" s="10"/>
      <c r="B55" s="10"/>
      <c r="C55" s="10"/>
      <c r="D55" s="10"/>
      <c r="E55" s="10"/>
      <c r="F55" s="10"/>
      <c r="G55" s="10"/>
      <c r="H55" s="10"/>
      <c r="I55" s="10"/>
    </row>
    <row r="56" spans="1:9" x14ac:dyDescent="0.25">
      <c r="A56" s="10"/>
      <c r="B56" s="10"/>
      <c r="C56" s="10"/>
      <c r="D56" s="10"/>
      <c r="E56" s="10"/>
      <c r="F56" s="10"/>
      <c r="G56" s="10"/>
      <c r="H56" s="10"/>
      <c r="I56" s="10"/>
    </row>
    <row r="57" spans="1:9" x14ac:dyDescent="0.25">
      <c r="A57" s="10"/>
      <c r="B57" s="10"/>
      <c r="C57" s="10"/>
      <c r="D57" s="10"/>
      <c r="E57" s="10"/>
      <c r="F57" s="10"/>
      <c r="G57" s="10"/>
      <c r="H57" s="10"/>
      <c r="I57" s="10"/>
    </row>
    <row r="58" spans="1:9" x14ac:dyDescent="0.25">
      <c r="A58" s="10"/>
      <c r="B58" s="10"/>
      <c r="C58" s="10"/>
      <c r="D58" s="10"/>
      <c r="E58" s="10"/>
      <c r="F58" s="10"/>
      <c r="G58" s="10"/>
      <c r="H58" s="10"/>
      <c r="I58" s="10"/>
    </row>
    <row r="59" spans="1:9" x14ac:dyDescent="0.25">
      <c r="A59" s="10"/>
      <c r="B59" s="10"/>
      <c r="C59" s="10"/>
      <c r="D59" s="10"/>
      <c r="E59" s="10"/>
      <c r="F59" s="10"/>
      <c r="G59" s="10"/>
      <c r="H59" s="10"/>
      <c r="I59" s="10"/>
    </row>
    <row r="60" spans="1:9" x14ac:dyDescent="0.25">
      <c r="A60" s="10"/>
      <c r="B60" s="10"/>
      <c r="C60" s="10"/>
      <c r="D60" s="10"/>
      <c r="E60" s="10"/>
      <c r="F60" s="10"/>
      <c r="G60" s="10"/>
      <c r="H60" s="10"/>
      <c r="I60" s="10"/>
    </row>
    <row r="61" spans="1:9" x14ac:dyDescent="0.25">
      <c r="A61" s="10"/>
      <c r="B61" s="10"/>
      <c r="C61" s="10"/>
      <c r="D61" s="10"/>
      <c r="E61" s="10"/>
      <c r="F61" s="10"/>
      <c r="G61" s="10"/>
      <c r="H61" s="10"/>
      <c r="I61" s="10"/>
    </row>
    <row r="62" spans="1:9" x14ac:dyDescent="0.25">
      <c r="A62" s="10"/>
      <c r="B62" s="10"/>
      <c r="C62" s="10"/>
      <c r="D62" s="10"/>
      <c r="E62" s="10"/>
      <c r="F62" s="10"/>
      <c r="G62" s="10"/>
      <c r="H62" s="10"/>
      <c r="I62" s="10"/>
    </row>
  </sheetData>
  <mergeCells count="4">
    <mergeCell ref="A1:I1"/>
    <mergeCell ref="A25:I25"/>
    <mergeCell ref="A2:E2"/>
    <mergeCell ref="A28:H28"/>
  </mergeCells>
  <pageMargins left="0.45" right="0.45" top="0.75" bottom="0.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D8446-7CF6-4930-B013-13EF702CCFA8}">
  <dimension ref="A1"/>
  <sheetViews>
    <sheetView workbookViewId="0">
      <selection activeCell="M28" sqref="M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699</vt:lpstr>
      <vt:lpstr>Front Page</vt:lpstr>
      <vt:lpstr>Cover</vt:lpstr>
      <vt:lpstr>199</vt:lpstr>
      <vt:lpstr>198</vt:lpstr>
      <vt:lpstr>101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2019-09-03T21:54:53Z</dcterms:modified>
</cp:coreProperties>
</file>