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filterPrivacy="1" defaultThemeVersion="124226"/>
  <bookViews>
    <workbookView xWindow="0" yWindow="0" windowWidth="20490" windowHeight="8460" firstSheet="1" activeTab="1" xr2:uid="{00000000-000D-0000-FFFF-FFFF00000000}"/>
  </bookViews>
  <sheets>
    <sheet name="699" sheetId="1" state="hidden" r:id="rId1"/>
    <sheet name="Cover" sheetId="13" r:id="rId2"/>
    <sheet name="199" sheetId="10" r:id="rId3"/>
    <sheet name="198" sheetId="42" r:id="rId4"/>
    <sheet name="101" sheetId="12" r:id="rId5"/>
  </sheets>
  <calcPr calcId="171027"/>
  <fileRecoveryPr autoRecover="0"/>
</workbook>
</file>

<file path=xl/calcChain.xml><?xml version="1.0" encoding="utf-8"?>
<calcChain xmlns="http://schemas.openxmlformats.org/spreadsheetml/2006/main">
  <c r="D21" i="42" l="1"/>
  <c r="F16" i="42" l="1"/>
  <c r="F5" i="42"/>
  <c r="F10" i="42" l="1"/>
  <c r="G10" i="42"/>
  <c r="G16" i="42"/>
  <c r="G5" i="42"/>
  <c r="H16" i="42" l="1"/>
  <c r="H10" i="42"/>
  <c r="H5" i="42"/>
  <c r="I45" i="13"/>
  <c r="G45" i="13"/>
  <c r="C45" i="10" l="1"/>
  <c r="D41" i="10" s="1"/>
  <c r="D30" i="10" l="1"/>
  <c r="D34" i="10"/>
  <c r="D38" i="10"/>
  <c r="D42" i="10"/>
  <c r="D27" i="10"/>
  <c r="D31" i="10"/>
  <c r="D35" i="10"/>
  <c r="D39" i="10"/>
  <c r="D43" i="10"/>
  <c r="D28" i="10"/>
  <c r="D32" i="10"/>
  <c r="D36" i="10"/>
  <c r="D40" i="10"/>
  <c r="D44" i="10"/>
  <c r="D29" i="10"/>
  <c r="D33" i="10"/>
  <c r="D37" i="10"/>
  <c r="H64" i="10"/>
  <c r="F11" i="12" l="1"/>
  <c r="D16" i="10" l="1"/>
  <c r="G19" i="12"/>
  <c r="G17" i="12"/>
  <c r="F17" i="12"/>
  <c r="H33" i="10" l="1"/>
  <c r="I31" i="10" s="1"/>
  <c r="I26" i="10" l="1"/>
  <c r="I30" i="10"/>
  <c r="I29" i="10"/>
  <c r="I28" i="10"/>
  <c r="I32" i="10"/>
  <c r="I27" i="10"/>
  <c r="I37" i="13"/>
  <c r="G37" i="13"/>
  <c r="G258" i="10"/>
  <c r="F258" i="10"/>
  <c r="G252" i="10"/>
  <c r="F252" i="10"/>
  <c r="I33" i="10" l="1"/>
  <c r="H252" i="10"/>
  <c r="I252" i="10" s="1"/>
  <c r="H258" i="10"/>
  <c r="I258" i="10" s="1"/>
  <c r="G166" i="10"/>
  <c r="F166" i="10"/>
  <c r="G163" i="10"/>
  <c r="F163" i="10"/>
  <c r="F68" i="10"/>
  <c r="H63" i="10"/>
  <c r="H163" i="10" l="1"/>
  <c r="I163" i="10" s="1"/>
  <c r="H166" i="10"/>
  <c r="I166" i="10" s="1"/>
  <c r="G175" i="10" l="1"/>
  <c r="F175" i="10"/>
  <c r="G152" i="10"/>
  <c r="F152" i="10"/>
  <c r="G11" i="12" l="1"/>
  <c r="G104" i="10" l="1"/>
  <c r="F104" i="10"/>
  <c r="G7" i="12"/>
  <c r="H104" i="10" l="1"/>
  <c r="G31" i="13" l="1"/>
  <c r="I31" i="13"/>
  <c r="F146" i="10"/>
  <c r="F7" i="10"/>
  <c r="G7" i="10"/>
  <c r="G271" i="10" l="1"/>
  <c r="G9" i="10"/>
  <c r="H67" i="10" l="1"/>
  <c r="H66" i="10"/>
  <c r="H65" i="10"/>
  <c r="H62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I194" i="10"/>
  <c r="I195" i="10" s="1"/>
  <c r="G213" i="10"/>
  <c r="I213" i="10" s="1"/>
  <c r="G201" i="10"/>
  <c r="I201" i="10" s="1"/>
  <c r="F110" i="10"/>
  <c r="G195" i="10"/>
  <c r="F172" i="10"/>
  <c r="G21" i="12"/>
  <c r="G20" i="12"/>
  <c r="G207" i="10"/>
  <c r="I207" i="10" s="1"/>
  <c r="G189" i="10"/>
  <c r="I189" i="10" s="1"/>
  <c r="G183" i="10"/>
  <c r="I183" i="10" s="1"/>
  <c r="G78" i="10"/>
  <c r="F78" i="10"/>
  <c r="F169" i="10"/>
  <c r="H7" i="10" l="1"/>
  <c r="D26" i="10"/>
  <c r="H172" i="10"/>
  <c r="I172" i="10" s="1"/>
  <c r="G158" i="10"/>
  <c r="F158" i="10"/>
  <c r="F139" i="10"/>
  <c r="F133" i="10"/>
  <c r="F127" i="10"/>
  <c r="F121" i="10"/>
  <c r="F115" i="10"/>
  <c r="F99" i="10"/>
  <c r="F93" i="10"/>
  <c r="F87" i="10"/>
  <c r="G87" i="10"/>
  <c r="F7" i="12"/>
  <c r="G146" i="10"/>
  <c r="G169" i="10"/>
  <c r="G139" i="10"/>
  <c r="G133" i="10"/>
  <c r="G127" i="10"/>
  <c r="G121" i="10"/>
  <c r="G115" i="10"/>
  <c r="G110" i="10"/>
  <c r="G99" i="10"/>
  <c r="G93" i="10"/>
  <c r="I14" i="1"/>
  <c r="I7" i="10" l="1"/>
  <c r="G176" i="10"/>
  <c r="F176" i="10"/>
  <c r="D45" i="10"/>
  <c r="H121" i="10"/>
  <c r="I121" i="10" s="1"/>
  <c r="H146" i="10"/>
  <c r="I146" i="10" s="1"/>
  <c r="H158" i="10"/>
  <c r="I158" i="10" s="1"/>
  <c r="H87" i="10"/>
  <c r="I87" i="10" s="1"/>
  <c r="H110" i="10"/>
  <c r="I110" i="10" s="1"/>
  <c r="H127" i="10"/>
  <c r="I127" i="10" s="1"/>
  <c r="H175" i="10"/>
  <c r="I175" i="10" s="1"/>
  <c r="H139" i="10"/>
  <c r="I139" i="10" s="1"/>
  <c r="H169" i="10"/>
  <c r="I169" i="10" s="1"/>
  <c r="H152" i="10"/>
  <c r="I152" i="10" s="1"/>
  <c r="H133" i="10"/>
  <c r="I133" i="10" s="1"/>
  <c r="H115" i="10"/>
  <c r="I115" i="10" s="1"/>
  <c r="H78" i="10"/>
  <c r="I78" i="10" s="1"/>
  <c r="H93" i="10"/>
  <c r="I93" i="10" s="1"/>
  <c r="H99" i="10"/>
  <c r="I99" i="10" s="1"/>
  <c r="H17" i="12"/>
  <c r="I17" i="12" s="1"/>
  <c r="H11" i="12"/>
  <c r="I11" i="12" s="1"/>
  <c r="H7" i="12"/>
  <c r="I7" i="12" s="1"/>
  <c r="G68" i="10" l="1"/>
  <c r="H68" i="10" l="1"/>
  <c r="I68" i="10" s="1"/>
  <c r="G275" i="10"/>
</calcChain>
</file>

<file path=xl/sharedStrings.xml><?xml version="1.0" encoding="utf-8"?>
<sst xmlns="http://schemas.openxmlformats.org/spreadsheetml/2006/main" count="460" uniqueCount="196">
  <si>
    <t>CAPITAL PROJECTS FUND 699</t>
  </si>
  <si>
    <t>Estimated Revenues</t>
  </si>
  <si>
    <t>Bond Proceeds - Balance Brought Forward</t>
  </si>
  <si>
    <t xml:space="preserve"> </t>
  </si>
  <si>
    <t>Appropriations</t>
  </si>
  <si>
    <t>Construction/Practice and Competition Gymnasium</t>
  </si>
  <si>
    <t>Estimated Revenues &amp; Fund Balance</t>
  </si>
  <si>
    <t>Interest Earnings</t>
  </si>
  <si>
    <t>Function 34 - Transportation</t>
  </si>
  <si>
    <t>Function 13 - Staff Development</t>
  </si>
  <si>
    <t>Function 11 - Classroom Instruction</t>
  </si>
  <si>
    <t>62XX - Professional Services</t>
  </si>
  <si>
    <t>63XX - Supplies &amp; Material</t>
  </si>
  <si>
    <t>Function 12 - Media Services</t>
  </si>
  <si>
    <t>61XX - Payroll Costs</t>
  </si>
  <si>
    <t>Function 23 - Campus Administration</t>
  </si>
  <si>
    <t>Appropriations by Function</t>
  </si>
  <si>
    <t>Function 31 - Counseling Services</t>
  </si>
  <si>
    <t>Function 33 - Health Services</t>
  </si>
  <si>
    <t>Function 41 - District Administration</t>
  </si>
  <si>
    <t>Function 51 - Facilities</t>
  </si>
  <si>
    <t>62XX - Professional Services/Utilities</t>
  </si>
  <si>
    <t>Function 52 - Security and Monitoring Services</t>
  </si>
  <si>
    <t>Function 53 - Technology</t>
  </si>
  <si>
    <t>Function 93 - Payments to Fiscal Agents/588 Co-op</t>
  </si>
  <si>
    <t>64XX - Misc Fees/Travel Costs</t>
  </si>
  <si>
    <t>64XX - Member Payment</t>
  </si>
  <si>
    <t>Function 00 - Transfer Out</t>
  </si>
  <si>
    <t>89XX-00 - Food Service</t>
  </si>
  <si>
    <t>By Function:</t>
  </si>
  <si>
    <t>11-Instruction</t>
  </si>
  <si>
    <t>12-Media Services</t>
  </si>
  <si>
    <t>13-Professional Development</t>
  </si>
  <si>
    <t>23-Campus Administration</t>
  </si>
  <si>
    <t>31-Counseling Services</t>
  </si>
  <si>
    <t>33-Health Services</t>
  </si>
  <si>
    <t>34-Transportation Services</t>
  </si>
  <si>
    <t>36-Ex/Co-Curricular</t>
  </si>
  <si>
    <t>41-District Administration</t>
  </si>
  <si>
    <t>51-Facilities</t>
  </si>
  <si>
    <t>52-Security and Monitoring</t>
  </si>
  <si>
    <t>53-Technology</t>
  </si>
  <si>
    <t>93-Payments to Fiscal Agents</t>
  </si>
  <si>
    <t>00-Transfer Out</t>
  </si>
  <si>
    <t>Amount</t>
  </si>
  <si>
    <t>Percentage</t>
  </si>
  <si>
    <t>Function 36 - Ex/Co-Curricular</t>
  </si>
  <si>
    <t>Function 35-Food Service</t>
  </si>
  <si>
    <t>Appropriations by Object</t>
  </si>
  <si>
    <t>Revenues</t>
  </si>
  <si>
    <t>Inc/Dec.</t>
  </si>
  <si>
    <t>% inc/Dec</t>
  </si>
  <si>
    <t>% Inc/Dec</t>
  </si>
  <si>
    <t>Inc/Dec</t>
  </si>
  <si>
    <t>Highlights</t>
  </si>
  <si>
    <t>Supplies &amp; Material</t>
  </si>
  <si>
    <t>Misc Fees/Travel Costs</t>
  </si>
  <si>
    <t>Payroll Costs</t>
  </si>
  <si>
    <t>GENERAL FUND , FUND 199</t>
  </si>
  <si>
    <t>Total Estimated Revenues</t>
  </si>
  <si>
    <t>66XX - Capital Assets</t>
  </si>
  <si>
    <t>66XX - Capital Assets/Facilities</t>
  </si>
  <si>
    <t>71-Debt Services</t>
  </si>
  <si>
    <t>89XX - Transfer Out</t>
  </si>
  <si>
    <t>Special Programs</t>
  </si>
  <si>
    <t>Function 99 - Other Payments</t>
  </si>
  <si>
    <t>99-Other Payments</t>
  </si>
  <si>
    <t>Difference</t>
  </si>
  <si>
    <t>Total</t>
  </si>
  <si>
    <t>By Object:</t>
  </si>
  <si>
    <t>By Function and Object:</t>
  </si>
  <si>
    <t>65XX - Capital Lease</t>
  </si>
  <si>
    <t>Gifted &amp; Talented (PIC 21)</t>
  </si>
  <si>
    <t>15% Discretionary</t>
  </si>
  <si>
    <t>85% Non Discretionary</t>
  </si>
  <si>
    <t>10% Discretionary</t>
  </si>
  <si>
    <t>90% Non Discretionary</t>
  </si>
  <si>
    <t>Career &amp; Technology (PIC 22)</t>
  </si>
  <si>
    <t>High School Allotment (PIC 31)</t>
  </si>
  <si>
    <t>State Compensatory Education (PIC 30)</t>
  </si>
  <si>
    <t>English as a Second Language (PIC 25)</t>
  </si>
  <si>
    <t>Special Education (PIC 23)</t>
  </si>
  <si>
    <t>Career &amp; Technology</t>
  </si>
  <si>
    <t>Gifted &amp; Talented</t>
  </si>
  <si>
    <t>Special Education</t>
  </si>
  <si>
    <t>English as Sec Lang.</t>
  </si>
  <si>
    <t>State Compensatory</t>
  </si>
  <si>
    <t>High School Allotment</t>
  </si>
  <si>
    <t>Regular Program</t>
  </si>
  <si>
    <t>Appropriations Comparison Report</t>
  </si>
  <si>
    <t>Fund 101 - Food Service</t>
  </si>
  <si>
    <t>Fund 199 - General Maintenance</t>
  </si>
  <si>
    <t>Facilities</t>
  </si>
  <si>
    <t>Health Services</t>
  </si>
  <si>
    <t>Counseling Services</t>
  </si>
  <si>
    <t>Campus Administration</t>
  </si>
  <si>
    <t>District Administration</t>
  </si>
  <si>
    <t>61-Community Involvement</t>
  </si>
  <si>
    <t>Budget Adoption by Fund and Function</t>
  </si>
  <si>
    <t>Function:</t>
  </si>
  <si>
    <t>Food Services</t>
  </si>
  <si>
    <t>Ex/Co-Curricular</t>
  </si>
  <si>
    <t>00</t>
  </si>
  <si>
    <t>Estimated Revenue</t>
  </si>
  <si>
    <t>57XX - Local Revenue</t>
  </si>
  <si>
    <t>58XX - State Revenue</t>
  </si>
  <si>
    <t>59XX - Federal Revenue</t>
  </si>
  <si>
    <t>79XX - Other Resources</t>
  </si>
  <si>
    <t>Instruction</t>
  </si>
  <si>
    <t>Media Services</t>
  </si>
  <si>
    <t>Professional Development</t>
  </si>
  <si>
    <t>Transportation Services</t>
  </si>
  <si>
    <t>Security and Monitoring</t>
  </si>
  <si>
    <t>Technology</t>
  </si>
  <si>
    <t>Payments to Fiscal Agents</t>
  </si>
  <si>
    <t>Other Payments/Appraisal District</t>
  </si>
  <si>
    <t>Projected</t>
  </si>
  <si>
    <t>2011-2012</t>
  </si>
  <si>
    <t>61-Parental Involvement</t>
  </si>
  <si>
    <t>Function 21 - Instructional Leadership</t>
  </si>
  <si>
    <t>2012-2013</t>
  </si>
  <si>
    <t xml:space="preserve">District funds used to supplement food service budget. </t>
  </si>
  <si>
    <t>Budget
2012-2013</t>
  </si>
  <si>
    <t>Proposed
2013-2014</t>
  </si>
  <si>
    <t>Contracted Services</t>
  </si>
  <si>
    <t>2013-2014</t>
  </si>
  <si>
    <t>2014-2015</t>
  </si>
  <si>
    <t>2015-2016</t>
  </si>
  <si>
    <t>2016-2017</t>
  </si>
  <si>
    <t>2017-2018</t>
  </si>
  <si>
    <t>81 - Capital Improvements</t>
  </si>
  <si>
    <t>Function 71 - Debt Services</t>
  </si>
  <si>
    <t>65XX - Lease Payments</t>
  </si>
  <si>
    <t>Function 81 - Capital Assets</t>
  </si>
  <si>
    <t>66XX - Capital Improvements</t>
  </si>
  <si>
    <t>Athletics</t>
  </si>
  <si>
    <t>Montessori</t>
  </si>
  <si>
    <t>Transfer Out/Food Service Fund</t>
  </si>
  <si>
    <t>Students are provided with a free breakfast meal as per the federally funded Universal Breakfast Program.</t>
  </si>
  <si>
    <t>Balanced Budget</t>
  </si>
  <si>
    <t>Appropriations by Function &amp; Object</t>
  </si>
  <si>
    <t>57XX - Local Revenues</t>
  </si>
  <si>
    <t>58XX - State Revenues</t>
  </si>
  <si>
    <t>59XX - Federal Revenues</t>
  </si>
  <si>
    <t>79XX - Other Resources /General Fund Transfer In</t>
  </si>
  <si>
    <t xml:space="preserve">59XX - Federal Revenues (MAC/SHARS) </t>
  </si>
  <si>
    <t>State Revenue Disbursement</t>
  </si>
  <si>
    <t>State Revenue Special Program Allocation</t>
  </si>
  <si>
    <t>Projected Appropriations</t>
  </si>
  <si>
    <t>Fund Balance Impact (Surplus/Deficit)</t>
  </si>
  <si>
    <t>Projected Budget Deficit/Surplus</t>
  </si>
  <si>
    <t>MARATHON INDEPENDENT SCHOOL DISTRICT</t>
  </si>
  <si>
    <t>School Breakfast Program - Breakfast Offered Daily! Free to Students of MISD</t>
  </si>
  <si>
    <t>Budget</t>
  </si>
  <si>
    <t>No Salary</t>
  </si>
  <si>
    <t>Costs</t>
  </si>
  <si>
    <t>Salary +</t>
  </si>
  <si>
    <t>Minimal Cost</t>
  </si>
  <si>
    <t>EOY</t>
  </si>
  <si>
    <t>Note:  2016-2017 Data Subject to Change by Fiscal Year End</t>
  </si>
  <si>
    <t>91 - Recapture Payment to TEA</t>
  </si>
  <si>
    <t>(as per TEA Financial Accounting Resource Guide)</t>
  </si>
  <si>
    <t xml:space="preserve">Entry must be included in budget  to record school bus lease </t>
  </si>
  <si>
    <t>Accounting entry in budget to record full asset value of school bus lease.</t>
  </si>
  <si>
    <t>65XX - Lease Payment/School Bus</t>
  </si>
  <si>
    <t>This is a breakdown showing TEA's requirement on the amount of state funds that MISD must spend towards the identified special programs.</t>
  </si>
  <si>
    <t>Expense Accounting for Lease Purchase/School Bus</t>
  </si>
  <si>
    <t>Assest/Revenue Accounting for Lease Purchase/School Bus</t>
  </si>
  <si>
    <r>
      <t xml:space="preserve">By Object: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Note 2016-2017 data subject to change at year end</t>
    </r>
  </si>
  <si>
    <t>FOOD SERVICE - FUND 101</t>
  </si>
  <si>
    <t>Accounting Entry/Lease Agreement/School Bus</t>
  </si>
  <si>
    <t>3700 - Fund Balance</t>
  </si>
  <si>
    <t>51</t>
  </si>
  <si>
    <t>6XXX - Facilities</t>
  </si>
  <si>
    <t>81</t>
  </si>
  <si>
    <t>6XXX - Impovements/Renovations</t>
  </si>
  <si>
    <t>Sub-Fund 198 - Construction/Facilities Projects</t>
  </si>
  <si>
    <t>66XX - Capital Assets/Bus</t>
  </si>
  <si>
    <t>81-Capital Improvements</t>
  </si>
  <si>
    <t>2017-2018 New Fund Code 198</t>
  </si>
  <si>
    <t>Parental Involvement</t>
  </si>
  <si>
    <t>Recapture Payment to TEA</t>
  </si>
  <si>
    <t>7913 - Capital Lease Proceeds</t>
  </si>
  <si>
    <t>Debt Services</t>
  </si>
  <si>
    <t>CONSTRUCTION/FACILITIES PROJECTS</t>
  </si>
  <si>
    <t>Function 81 - Capital Improvements</t>
  </si>
  <si>
    <t>Function 51 - Facilities/Non Capitalized</t>
  </si>
  <si>
    <t>62xx</t>
  </si>
  <si>
    <t>63xx</t>
  </si>
  <si>
    <t>66xx</t>
  </si>
  <si>
    <t>3700 -  Fund Balance - Designated for Construction</t>
  </si>
  <si>
    <t>Materials</t>
  </si>
  <si>
    <t>Capital Improvements</t>
  </si>
  <si>
    <r>
      <rPr>
        <b/>
        <sz val="10"/>
        <color theme="1"/>
        <rFont val="Calibri"/>
        <family val="2"/>
        <scheme val="minor"/>
      </rPr>
      <t>By Function</t>
    </r>
    <r>
      <rPr>
        <b/>
        <sz val="11"/>
        <color theme="1"/>
        <rFont val="Calibri"/>
        <family val="2"/>
        <scheme val="minor"/>
      </rPr>
      <t xml:space="preserve">: </t>
    </r>
    <r>
      <rPr>
        <b/>
        <sz val="9"/>
        <color theme="1"/>
        <rFont val="Calibri"/>
        <family val="2"/>
        <scheme val="minor"/>
      </rPr>
      <t>2016-2017 Data Subject to Change by Fiscal Year End</t>
    </r>
  </si>
  <si>
    <t>MISD Board of Trustees - August 29, 2017</t>
  </si>
  <si>
    <t>2017-2018 Adopted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</si>
</sst>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[$-F800]dddd\,\ mmmm\ dd\,\ yyyy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/>
    <xf numFmtId="8" fontId="1" fillId="0" borderId="0" xfId="0" applyNumberFormat="1" applyFont="1"/>
    <xf numFmtId="0" fontId="3" fillId="0" borderId="0" xfId="0" applyFont="1" applyAlignment="1">
      <alignment horizontal="left" indent="2"/>
    </xf>
    <xf numFmtId="8" fontId="3" fillId="0" borderId="0" xfId="0" applyNumberFormat="1" applyFont="1"/>
    <xf numFmtId="8" fontId="3" fillId="0" borderId="7" xfId="0" applyNumberFormat="1" applyFont="1" applyBorder="1"/>
    <xf numFmtId="0" fontId="0" fillId="0" borderId="0" xfId="0" applyBorder="1"/>
    <xf numFmtId="0" fontId="0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Fill="1"/>
    <xf numFmtId="0" fontId="0" fillId="0" borderId="0" xfId="0" applyFill="1"/>
    <xf numFmtId="0" fontId="10" fillId="0" borderId="0" xfId="0" applyFont="1"/>
    <xf numFmtId="0" fontId="8" fillId="0" borderId="0" xfId="0" applyFont="1" applyAlignment="1">
      <alignment horizontal="left" indent="2"/>
    </xf>
    <xf numFmtId="165" fontId="8" fillId="0" borderId="0" xfId="0" applyNumberFormat="1" applyFont="1" applyFill="1" applyBorder="1"/>
    <xf numFmtId="165" fontId="8" fillId="0" borderId="0" xfId="0" applyNumberFormat="1" applyFont="1"/>
    <xf numFmtId="165" fontId="8" fillId="0" borderId="7" xfId="0" applyNumberFormat="1" applyFont="1" applyBorder="1"/>
    <xf numFmtId="165" fontId="8" fillId="0" borderId="7" xfId="0" applyNumberFormat="1" applyFont="1" applyFill="1" applyBorder="1"/>
    <xf numFmtId="10" fontId="8" fillId="0" borderId="0" xfId="2" applyNumberFormat="1" applyFont="1"/>
    <xf numFmtId="0" fontId="8" fillId="0" borderId="0" xfId="0" applyFont="1" applyAlignment="1">
      <alignment horizontal="left" indent="1"/>
    </xf>
    <xf numFmtId="165" fontId="8" fillId="0" borderId="0" xfId="0" applyNumberFormat="1" applyFont="1" applyBorder="1"/>
    <xf numFmtId="10" fontId="8" fillId="0" borderId="17" xfId="2" applyNumberFormat="1" applyFont="1" applyBorder="1"/>
    <xf numFmtId="0" fontId="8" fillId="0" borderId="0" xfId="0" applyFont="1" applyBorder="1" applyAlignment="1">
      <alignment horizontal="left" indent="2"/>
    </xf>
    <xf numFmtId="0" fontId="8" fillId="0" borderId="0" xfId="0" applyFont="1" applyBorder="1"/>
    <xf numFmtId="0" fontId="11" fillId="0" borderId="0" xfId="0" applyFont="1"/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65" fontId="8" fillId="0" borderId="0" xfId="0" applyNumberFormat="1" applyFont="1" applyFill="1"/>
    <xf numFmtId="165" fontId="7" fillId="0" borderId="0" xfId="0" applyNumberFormat="1" applyFont="1" applyFill="1" applyBorder="1"/>
    <xf numFmtId="165" fontId="12" fillId="0" borderId="0" xfId="0" applyNumberFormat="1" applyFont="1" applyFill="1" applyBorder="1"/>
    <xf numFmtId="10" fontId="12" fillId="0" borderId="0" xfId="2" applyNumberFormat="1" applyFont="1" applyFill="1" applyBorder="1"/>
    <xf numFmtId="0" fontId="7" fillId="0" borderId="0" xfId="0" applyFont="1" applyFill="1" applyBorder="1"/>
    <xf numFmtId="0" fontId="0" fillId="0" borderId="0" xfId="0" applyFill="1" applyBorder="1"/>
    <xf numFmtId="16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5" fillId="0" borderId="0" xfId="0" applyFont="1" applyBorder="1" applyAlignment="1"/>
    <xf numFmtId="165" fontId="0" fillId="0" borderId="0" xfId="0" applyNumberFormat="1" applyFill="1" applyBorder="1"/>
    <xf numFmtId="0" fontId="7" fillId="0" borderId="0" xfId="0" applyFont="1"/>
    <xf numFmtId="0" fontId="16" fillId="0" borderId="0" xfId="0" applyFont="1"/>
    <xf numFmtId="165" fontId="16" fillId="0" borderId="0" xfId="0" applyNumberFormat="1" applyFont="1"/>
    <xf numFmtId="0" fontId="10" fillId="0" borderId="0" xfId="0" applyFont="1" applyFill="1"/>
    <xf numFmtId="0" fontId="15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" borderId="22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165" fontId="8" fillId="0" borderId="21" xfId="0" applyNumberFormat="1" applyFont="1" applyBorder="1"/>
    <xf numFmtId="165" fontId="8" fillId="2" borderId="35" xfId="0" applyNumberFormat="1" applyFont="1" applyFill="1" applyBorder="1"/>
    <xf numFmtId="165" fontId="8" fillId="2" borderId="36" xfId="0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5" fontId="8" fillId="2" borderId="22" xfId="0" applyNumberFormat="1" applyFont="1" applyFill="1" applyBorder="1"/>
    <xf numFmtId="0" fontId="7" fillId="0" borderId="33" xfId="0" applyFont="1" applyFill="1" applyBorder="1" applyAlignment="1">
      <alignment horizontal="center"/>
    </xf>
    <xf numFmtId="165" fontId="7" fillId="0" borderId="37" xfId="0" applyNumberFormat="1" applyFont="1" applyFill="1" applyBorder="1" applyAlignment="1">
      <alignment horizontal="center"/>
    </xf>
    <xf numFmtId="0" fontId="8" fillId="2" borderId="18" xfId="0" applyFont="1" applyFill="1" applyBorder="1"/>
    <xf numFmtId="165" fontId="8" fillId="0" borderId="0" xfId="1" applyNumberFormat="1" applyFont="1" applyFill="1"/>
    <xf numFmtId="6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2" borderId="24" xfId="0" applyFont="1" applyFill="1" applyBorder="1" applyAlignment="1">
      <alignment horizontal="left" indent="2"/>
    </xf>
    <xf numFmtId="0" fontId="6" fillId="2" borderId="23" xfId="0" applyFont="1" applyFill="1" applyBorder="1" applyAlignment="1">
      <alignment horizontal="center"/>
    </xf>
    <xf numFmtId="165" fontId="6" fillId="2" borderId="23" xfId="0" applyNumberFormat="1" applyFont="1" applyFill="1" applyBorder="1"/>
    <xf numFmtId="0" fontId="6" fillId="2" borderId="26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center"/>
    </xf>
    <xf numFmtId="165" fontId="6" fillId="2" borderId="0" xfId="0" applyNumberFormat="1" applyFont="1" applyFill="1" applyBorder="1"/>
    <xf numFmtId="0" fontId="6" fillId="2" borderId="28" xfId="0" applyFont="1" applyFill="1" applyBorder="1" applyAlignment="1">
      <alignment horizontal="left" indent="2"/>
    </xf>
    <xf numFmtId="0" fontId="6" fillId="2" borderId="7" xfId="0" applyFont="1" applyFill="1" applyBorder="1" applyAlignment="1">
      <alignment horizontal="center"/>
    </xf>
    <xf numFmtId="165" fontId="6" fillId="2" borderId="7" xfId="0" applyNumberFormat="1" applyFont="1" applyFill="1" applyBorder="1"/>
    <xf numFmtId="0" fontId="0" fillId="0" borderId="0" xfId="0" applyFont="1" applyFill="1"/>
    <xf numFmtId="0" fontId="1" fillId="0" borderId="0" xfId="0" applyFont="1" applyFill="1"/>
    <xf numFmtId="165" fontId="1" fillId="0" borderId="8" xfId="0" applyNumberFormat="1" applyFont="1" applyFill="1" applyBorder="1"/>
    <xf numFmtId="165" fontId="1" fillId="2" borderId="22" xfId="0" applyNumberFormat="1" applyFont="1" applyFill="1" applyBorder="1"/>
    <xf numFmtId="165" fontId="1" fillId="0" borderId="10" xfId="0" applyNumberFormat="1" applyFont="1" applyFill="1" applyBorder="1"/>
    <xf numFmtId="10" fontId="1" fillId="0" borderId="10" xfId="2" applyNumberFormat="1" applyFont="1" applyFill="1" applyBorder="1"/>
    <xf numFmtId="0" fontId="0" fillId="0" borderId="0" xfId="0" applyFont="1" applyFill="1" applyAlignment="1">
      <alignment horizontal="left"/>
    </xf>
    <xf numFmtId="165" fontId="0" fillId="0" borderId="0" xfId="0" applyNumberFormat="1" applyFont="1" applyFill="1"/>
    <xf numFmtId="165" fontId="0" fillId="2" borderId="35" xfId="0" applyNumberFormat="1" applyFont="1" applyFill="1" applyBorder="1"/>
    <xf numFmtId="10" fontId="1" fillId="0" borderId="22" xfId="2" applyNumberFormat="1" applyFont="1" applyFill="1" applyBorder="1"/>
    <xf numFmtId="0" fontId="0" fillId="0" borderId="0" xfId="0" applyFont="1" applyFill="1" applyBorder="1"/>
    <xf numFmtId="165" fontId="0" fillId="0" borderId="0" xfId="0" applyNumberFormat="1" applyFont="1" applyFill="1" applyBorder="1"/>
    <xf numFmtId="165" fontId="1" fillId="0" borderId="0" xfId="0" applyNumberFormat="1" applyFont="1" applyFill="1" applyBorder="1"/>
    <xf numFmtId="165" fontId="1" fillId="2" borderId="35" xfId="0" applyNumberFormat="1" applyFont="1" applyFill="1" applyBorder="1"/>
    <xf numFmtId="165" fontId="1" fillId="2" borderId="3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24" xfId="0" applyFont="1" applyFill="1" applyBorder="1" applyAlignment="1"/>
    <xf numFmtId="0" fontId="0" fillId="0" borderId="23" xfId="0" applyFont="1" applyFill="1" applyBorder="1" applyAlignment="1"/>
    <xf numFmtId="165" fontId="0" fillId="2" borderId="38" xfId="0" applyNumberFormat="1" applyFont="1" applyFill="1" applyBorder="1"/>
    <xf numFmtId="10" fontId="0" fillId="0" borderId="25" xfId="0" applyNumberFormat="1" applyFont="1" applyFill="1" applyBorder="1"/>
    <xf numFmtId="0" fontId="0" fillId="0" borderId="26" xfId="0" applyFont="1" applyFill="1" applyBorder="1" applyAlignment="1"/>
    <xf numFmtId="0" fontId="0" fillId="0" borderId="0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9" fontId="1" fillId="2" borderId="10" xfId="2" applyFont="1" applyFill="1" applyBorder="1"/>
    <xf numFmtId="165" fontId="0" fillId="0" borderId="0" xfId="1" applyNumberFormat="1" applyFont="1" applyFill="1"/>
    <xf numFmtId="0" fontId="1" fillId="0" borderId="0" xfId="0" applyFont="1" applyFill="1" applyBorder="1" applyAlignment="1">
      <alignment horizontal="center"/>
    </xf>
    <xf numFmtId="10" fontId="0" fillId="0" borderId="0" xfId="0" applyNumberFormat="1" applyFont="1" applyFill="1" applyBorder="1"/>
    <xf numFmtId="9" fontId="1" fillId="0" borderId="0" xfId="2" applyFont="1" applyFill="1" applyBorder="1"/>
    <xf numFmtId="0" fontId="1" fillId="2" borderId="33" xfId="0" applyFont="1" applyFill="1" applyBorder="1" applyAlignment="1">
      <alignment horizontal="center"/>
    </xf>
    <xf numFmtId="0" fontId="0" fillId="0" borderId="23" xfId="0" applyFont="1" applyFill="1" applyBorder="1"/>
    <xf numFmtId="10" fontId="0" fillId="0" borderId="25" xfId="2" applyNumberFormat="1" applyFont="1" applyFill="1" applyBorder="1"/>
    <xf numFmtId="10" fontId="0" fillId="0" borderId="0" xfId="2" applyNumberFormat="1" applyFont="1" applyFill="1" applyBorder="1"/>
    <xf numFmtId="10" fontId="0" fillId="0" borderId="27" xfId="2" applyNumberFormat="1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0" fillId="0" borderId="0" xfId="0" applyFont="1" applyFill="1" applyAlignment="1">
      <alignment horizontal="left" indent="2"/>
    </xf>
    <xf numFmtId="164" fontId="0" fillId="0" borderId="0" xfId="0" applyNumberFormat="1" applyFont="1" applyFill="1"/>
    <xf numFmtId="165" fontId="1" fillId="0" borderId="9" xfId="0" applyNumberFormat="1" applyFont="1" applyFill="1" applyBorder="1"/>
    <xf numFmtId="10" fontId="1" fillId="0" borderId="22" xfId="0" applyNumberFormat="1" applyFont="1" applyFill="1" applyBorder="1"/>
    <xf numFmtId="0" fontId="1" fillId="0" borderId="8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right"/>
    </xf>
    <xf numFmtId="0" fontId="1" fillId="2" borderId="35" xfId="0" applyFont="1" applyFill="1" applyBorder="1" applyAlignment="1">
      <alignment horizontal="right"/>
    </xf>
    <xf numFmtId="165" fontId="0" fillId="0" borderId="7" xfId="0" applyNumberFormat="1" applyFont="1" applyFill="1" applyBorder="1"/>
    <xf numFmtId="165" fontId="0" fillId="2" borderId="36" xfId="0" applyNumberFormat="1" applyFont="1" applyFill="1" applyBorder="1"/>
    <xf numFmtId="165" fontId="1" fillId="0" borderId="13" xfId="0" applyNumberFormat="1" applyFont="1" applyFill="1" applyBorder="1"/>
    <xf numFmtId="165" fontId="1" fillId="2" borderId="34" xfId="0" applyNumberFormat="1" applyFont="1" applyFill="1" applyBorder="1"/>
    <xf numFmtId="165" fontId="1" fillId="0" borderId="21" xfId="0" applyNumberFormat="1" applyFont="1" applyFill="1" applyBorder="1"/>
    <xf numFmtId="10" fontId="1" fillId="0" borderId="17" xfId="2" applyNumberFormat="1" applyFont="1" applyFill="1" applyBorder="1"/>
    <xf numFmtId="165" fontId="1" fillId="0" borderId="35" xfId="0" applyNumberFormat="1" applyFont="1" applyFill="1" applyBorder="1"/>
    <xf numFmtId="165" fontId="1" fillId="0" borderId="15" xfId="0" applyNumberFormat="1" applyFont="1" applyFill="1" applyBorder="1"/>
    <xf numFmtId="10" fontId="1" fillId="0" borderId="20" xfId="2" applyNumberFormat="1" applyFont="1" applyFill="1" applyBorder="1"/>
    <xf numFmtId="165" fontId="0" fillId="0" borderId="25" xfId="0" applyNumberFormat="1" applyFont="1" applyFill="1" applyBorder="1"/>
    <xf numFmtId="165" fontId="1" fillId="2" borderId="31" xfId="0" applyNumberFormat="1" applyFont="1" applyFill="1" applyBorder="1"/>
    <xf numFmtId="165" fontId="0" fillId="0" borderId="27" xfId="0" applyNumberFormat="1" applyFont="1" applyFill="1" applyBorder="1"/>
    <xf numFmtId="165" fontId="0" fillId="2" borderId="39" xfId="0" applyNumberFormat="1" applyFont="1" applyFill="1" applyBorder="1"/>
    <xf numFmtId="165" fontId="1" fillId="0" borderId="22" xfId="0" applyNumberFormat="1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1" fillId="0" borderId="24" xfId="0" applyFont="1" applyFill="1" applyBorder="1"/>
    <xf numFmtId="165" fontId="0" fillId="0" borderId="23" xfId="0" applyNumberFormat="1" applyFont="1" applyFill="1" applyBorder="1"/>
    <xf numFmtId="0" fontId="1" fillId="0" borderId="26" xfId="0" applyFont="1" applyFill="1" applyBorder="1" applyAlignment="1">
      <alignment horizontal="left" indent="2"/>
    </xf>
    <xf numFmtId="0" fontId="0" fillId="0" borderId="27" xfId="0" applyFont="1" applyFill="1" applyBorder="1"/>
    <xf numFmtId="0" fontId="0" fillId="0" borderId="26" xfId="0" applyFont="1" applyFill="1" applyBorder="1"/>
    <xf numFmtId="165" fontId="1" fillId="0" borderId="29" xfId="0" applyNumberFormat="1" applyFont="1" applyFill="1" applyBorder="1"/>
    <xf numFmtId="165" fontId="1" fillId="0" borderId="30" xfId="0" applyNumberFormat="1" applyFont="1" applyFill="1" applyBorder="1"/>
    <xf numFmtId="0" fontId="0" fillId="0" borderId="28" xfId="0" applyFont="1" applyFill="1" applyBorder="1"/>
    <xf numFmtId="0" fontId="0" fillId="0" borderId="7" xfId="0" applyFont="1" applyFill="1" applyBorder="1"/>
    <xf numFmtId="165" fontId="1" fillId="0" borderId="19" xfId="0" applyNumberFormat="1" applyFont="1" applyFill="1" applyBorder="1"/>
    <xf numFmtId="0" fontId="0" fillId="0" borderId="0" xfId="0" applyFont="1" applyAlignment="1">
      <alignment horizontal="left" indent="2"/>
    </xf>
    <xf numFmtId="0" fontId="19" fillId="0" borderId="0" xfId="0" applyFont="1" applyFill="1" applyAlignment="1">
      <alignment horizontal="left"/>
    </xf>
    <xf numFmtId="164" fontId="7" fillId="0" borderId="0" xfId="0" applyNumberFormat="1" applyFont="1" applyFill="1"/>
    <xf numFmtId="0" fontId="17" fillId="0" borderId="22" xfId="0" applyFont="1" applyBorder="1" applyAlignment="1">
      <alignment horizontal="right"/>
    </xf>
    <xf numFmtId="165" fontId="17" fillId="0" borderId="15" xfId="0" applyNumberFormat="1" applyFont="1" applyFill="1" applyBorder="1" applyAlignment="1">
      <alignment horizontal="center"/>
    </xf>
    <xf numFmtId="165" fontId="0" fillId="0" borderId="35" xfId="0" applyNumberFormat="1" applyFont="1" applyFill="1" applyBorder="1"/>
    <xf numFmtId="0" fontId="11" fillId="0" borderId="0" xfId="0" applyFont="1" applyAlignment="1">
      <alignment horizontal="center"/>
    </xf>
    <xf numFmtId="14" fontId="20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165" fontId="7" fillId="0" borderId="41" xfId="0" applyNumberFormat="1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165" fontId="7" fillId="0" borderId="41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5" fontId="7" fillId="0" borderId="37" xfId="0" applyNumberFormat="1" applyFont="1" applyBorder="1" applyAlignment="1">
      <alignment horizontal="center"/>
    </xf>
    <xf numFmtId="0" fontId="8" fillId="0" borderId="0" xfId="0" applyFont="1" applyFill="1"/>
    <xf numFmtId="165" fontId="19" fillId="0" borderId="0" xfId="0" applyNumberFormat="1" applyFont="1" applyFill="1" applyBorder="1"/>
    <xf numFmtId="10" fontId="19" fillId="0" borderId="0" xfId="2" applyNumberFormat="1" applyFont="1" applyFill="1" applyBorder="1"/>
    <xf numFmtId="165" fontId="0" fillId="0" borderId="0" xfId="1" applyNumberFormat="1" applyFont="1" applyFill="1" applyBorder="1"/>
    <xf numFmtId="165" fontId="0" fillId="2" borderId="22" xfId="0" applyNumberFormat="1" applyFont="1" applyFill="1" applyBorder="1" applyAlignment="1">
      <alignment horizontal="center"/>
    </xf>
    <xf numFmtId="0" fontId="19" fillId="2" borderId="32" xfId="0" applyFont="1" applyFill="1" applyBorder="1"/>
    <xf numFmtId="0" fontId="22" fillId="0" borderId="0" xfId="0" applyFont="1" applyFill="1" applyBorder="1" applyAlignment="1">
      <alignment horizontal="center"/>
    </xf>
    <xf numFmtId="165" fontId="0" fillId="0" borderId="35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6" fontId="0" fillId="0" borderId="0" xfId="0" applyNumberFormat="1" applyFont="1" applyBorder="1" applyAlignment="1">
      <alignment horizontal="center"/>
    </xf>
    <xf numFmtId="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5" fontId="8" fillId="0" borderId="7" xfId="1" applyNumberFormat="1" applyFont="1" applyFill="1" applyBorder="1"/>
    <xf numFmtId="0" fontId="10" fillId="0" borderId="11" xfId="0" applyFont="1" applyFill="1" applyBorder="1"/>
    <xf numFmtId="0" fontId="10" fillId="0" borderId="0" xfId="0" applyFont="1" applyBorder="1"/>
    <xf numFmtId="0" fontId="8" fillId="0" borderId="12" xfId="0" applyFont="1" applyBorder="1"/>
    <xf numFmtId="0" fontId="0" fillId="0" borderId="11" xfId="0" applyFont="1" applyBorder="1" applyAlignment="1">
      <alignment horizontal="left" indent="2"/>
    </xf>
    <xf numFmtId="0" fontId="8" fillId="0" borderId="11" xfId="0" applyFont="1" applyBorder="1"/>
    <xf numFmtId="10" fontId="8" fillId="0" borderId="12" xfId="2" applyNumberFormat="1" applyFont="1" applyBorder="1"/>
    <xf numFmtId="0" fontId="10" fillId="0" borderId="11" xfId="0" applyFont="1" applyBorder="1"/>
    <xf numFmtId="0" fontId="8" fillId="0" borderId="11" xfId="0" applyFont="1" applyBorder="1" applyAlignment="1">
      <alignment horizontal="left" indent="2"/>
    </xf>
    <xf numFmtId="0" fontId="8" fillId="0" borderId="0" xfId="0" applyFont="1" applyBorder="1" applyAlignment="1">
      <alignment horizontal="left" indent="1"/>
    </xf>
    <xf numFmtId="165" fontId="16" fillId="0" borderId="0" xfId="0" applyNumberFormat="1" applyFont="1" applyBorder="1"/>
    <xf numFmtId="0" fontId="16" fillId="0" borderId="12" xfId="0" applyFont="1" applyBorder="1"/>
    <xf numFmtId="0" fontId="0" fillId="0" borderId="11" xfId="0" applyBorder="1"/>
    <xf numFmtId="0" fontId="0" fillId="0" borderId="12" xfId="0" applyBorder="1"/>
    <xf numFmtId="0" fontId="8" fillId="0" borderId="0" xfId="0" applyFont="1" applyFill="1" applyBorder="1"/>
    <xf numFmtId="165" fontId="0" fillId="5" borderId="35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165" fontId="1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6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6" fontId="0" fillId="0" borderId="5" xfId="0" applyNumberFormat="1" applyFont="1" applyBorder="1" applyAlignment="1">
      <alignment horizontal="center"/>
    </xf>
    <xf numFmtId="6" fontId="1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6" fontId="1" fillId="0" borderId="8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 vertical="center"/>
    </xf>
    <xf numFmtId="6" fontId="5" fillId="0" borderId="0" xfId="0" applyNumberFormat="1" applyFont="1" applyBorder="1" applyAlignment="1">
      <alignment horizontal="center" vertical="center"/>
    </xf>
    <xf numFmtId="6" fontId="1" fillId="0" borderId="10" xfId="0" applyNumberFormat="1" applyFont="1" applyBorder="1" applyAlignment="1">
      <alignment horizontal="center"/>
    </xf>
    <xf numFmtId="166" fontId="9" fillId="4" borderId="8" xfId="0" applyNumberFormat="1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6" fontId="9" fillId="4" borderId="10" xfId="0" applyNumberFormat="1" applyFont="1" applyFill="1" applyBorder="1" applyAlignment="1">
      <alignment horizontal="center"/>
    </xf>
    <xf numFmtId="0" fontId="27" fillId="0" borderId="2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6" fontId="5" fillId="0" borderId="0" xfId="0" applyNumberFormat="1" applyFont="1" applyFill="1" applyBorder="1" applyAlignment="1">
      <alignment horizontal="center" vertical="center"/>
    </xf>
    <xf numFmtId="6" fontId="0" fillId="0" borderId="0" xfId="0" applyNumberFormat="1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3" fillId="3" borderId="4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6" xfId="0" applyFont="1" applyFill="1" applyBorder="1" applyAlignment="1">
      <alignment horizontal="center" wrapText="1"/>
    </xf>
    <xf numFmtId="0" fontId="24" fillId="5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 wrapText="1"/>
    </xf>
    <xf numFmtId="0" fontId="13" fillId="4" borderId="9" xfId="0" applyFont="1" applyFill="1" applyBorder="1" applyAlignment="1">
      <alignment horizontal="center" wrapText="1"/>
    </xf>
    <xf numFmtId="0" fontId="13" fillId="4" borderId="10" xfId="0" applyFont="1" applyFill="1" applyBorder="1" applyAlignment="1">
      <alignment horizontal="center" wrapText="1"/>
    </xf>
    <xf numFmtId="0" fontId="18" fillId="0" borderId="8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65" fontId="6" fillId="2" borderId="18" xfId="0" applyNumberFormat="1" applyFont="1" applyFill="1" applyBorder="1" applyAlignment="1">
      <alignment horizontal="center" vertical="center" textRotation="45"/>
    </xf>
    <xf numFmtId="165" fontId="6" fillId="2" borderId="35" xfId="0" applyNumberFormat="1" applyFont="1" applyFill="1" applyBorder="1" applyAlignment="1">
      <alignment horizontal="center" vertical="center" textRotation="45"/>
    </xf>
    <xf numFmtId="165" fontId="6" fillId="2" borderId="32" xfId="0" applyNumberFormat="1" applyFont="1" applyFill="1" applyBorder="1" applyAlignment="1">
      <alignment horizontal="center" vertical="center" textRotation="45"/>
    </xf>
    <xf numFmtId="0" fontId="16" fillId="0" borderId="0" xfId="0" applyFont="1" applyFill="1" applyAlignment="1">
      <alignment horizontal="center" vertical="top"/>
    </xf>
    <xf numFmtId="165" fontId="14" fillId="0" borderId="1" xfId="0" applyNumberFormat="1" applyFont="1" applyFill="1" applyBorder="1" applyAlignment="1">
      <alignment horizontal="left" vertical="center" wrapText="1"/>
    </xf>
    <xf numFmtId="165" fontId="14" fillId="0" borderId="2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8" fillId="0" borderId="0" xfId="0" applyFont="1" applyAlignment="1">
      <alignment horizontal="left" wrapText="1" indent="2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917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688-4E1A-870B-3715FD21BD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688-4E1A-870B-3715FD21BD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688-4E1A-870B-3715FD21BD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'198'!$A$18:$C$21</c15:sqref>
                  </c15:fullRef>
                </c:ext>
              </c:extLst>
              <c:f>'198'!$A$18:$C$20</c:f>
              <c:multiLvlStrCache>
                <c:ptCount val="3"/>
                <c:lvl/>
                <c:lvl>
                  <c:pt idx="0">
                    <c:v>Contracted Services</c:v>
                  </c:pt>
                  <c:pt idx="1">
                    <c:v>Materials</c:v>
                  </c:pt>
                  <c:pt idx="2">
                    <c:v>Capital Improvements</c:v>
                  </c:pt>
                </c:lvl>
                <c:lvl>
                  <c:pt idx="0">
                    <c:v>62xx</c:v>
                  </c:pt>
                  <c:pt idx="1">
                    <c:v>63xx</c:v>
                  </c:pt>
                  <c:pt idx="2">
                    <c:v>66xx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'198'!$D$18:$D$21</c15:sqref>
                  </c15:fullRef>
                </c:ext>
              </c:extLst>
              <c:f>'198'!$D$18:$D$20</c:f>
              <c:numCache>
                <c:formatCode>"$"#,##0</c:formatCode>
                <c:ptCount val="3"/>
                <c:pt idx="0">
                  <c:v>150000</c:v>
                </c:pt>
                <c:pt idx="1">
                  <c:v>50000</c:v>
                </c:pt>
                <c:pt idx="2">
                  <c:v>100000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3E46-48D0-8D66-86AEABEC7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838711105148121E-2"/>
          <c:y val="0.12973833092521841"/>
          <c:w val="0.69639638404342752"/>
          <c:h val="0.76861936813167164"/>
        </c:manualLayout>
      </c:layout>
      <c:pie3DChart>
        <c:varyColors val="1"/>
        <c:ser>
          <c:idx val="0"/>
          <c:order val="0"/>
          <c:spPr>
            <a:solidFill>
              <a:srgbClr val="C00000"/>
            </a:solidFill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9C04-427E-9CEC-85E136130329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C04-427E-9CEC-85E136130329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C04-427E-9CEC-85E136130329}"/>
              </c:ext>
            </c:extLst>
          </c:dPt>
          <c:dLbls>
            <c:dLbl>
              <c:idx val="0"/>
              <c:layout>
                <c:manualLayout>
                  <c:x val="2.8302360008213252E-2"/>
                  <c:y val="0.10729049040891477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04-427E-9CEC-85E136130329}"/>
                </c:ext>
              </c:extLst>
            </c:dLbl>
            <c:dLbl>
              <c:idx val="1"/>
              <c:layout>
                <c:manualLayout>
                  <c:x val="4.7633908262536793E-2"/>
                  <c:y val="-1.077768961573946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04-427E-9CEC-85E136130329}"/>
                </c:ext>
              </c:extLst>
            </c:dLbl>
            <c:dLbl>
              <c:idx val="2"/>
              <c:layout>
                <c:manualLayout>
                  <c:x val="-2.2843937381878336E-2"/>
                  <c:y val="-1.052731261541375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04-427E-9CEC-85E1361303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'101'!$D$19:$D$21</c:f>
              <c:strCache>
                <c:ptCount val="3"/>
                <c:pt idx="0">
                  <c:v>Payroll Costs</c:v>
                </c:pt>
                <c:pt idx="1">
                  <c:v>Supplies &amp; Material</c:v>
                </c:pt>
                <c:pt idx="2">
                  <c:v>Misc Fees/Travel Costs</c:v>
                </c:pt>
              </c:strCache>
            </c:strRef>
          </c:cat>
          <c:val>
            <c:numRef>
              <c:f>'101'!$G$19:$G$21</c:f>
              <c:numCache>
                <c:formatCode>"$"#,##0</c:formatCode>
                <c:ptCount val="3"/>
                <c:pt idx="0">
                  <c:v>10496</c:v>
                </c:pt>
                <c:pt idx="1">
                  <c:v>10600</c:v>
                </c:pt>
                <c:pt idx="2">
                  <c:v>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04-427E-9CEC-85E136130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316696991718856"/>
          <c:y val="8.8109746911180023E-2"/>
          <c:w val="0.24140292144547792"/>
          <c:h val="0.8237797887650315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4" Type="http://schemas.openxmlformats.org/officeDocument/2006/relationships/image" Target="../media/image4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257175</xdr:rowOff>
    </xdr:from>
    <xdr:to>
      <xdr:col>3</xdr:col>
      <xdr:colOff>400050</xdr:colOff>
      <xdr:row>9</xdr:row>
      <xdr:rowOff>95250</xdr:rowOff>
    </xdr:to>
    <xdr:pic>
      <xdr:nvPicPr>
        <xdr:cNvPr id="1030" name="Picture 6" descr="C:\Documents and Settings\vsanchez\Local Settings\Temporary Internet Files\Content.IE5\LKCLVRAY\MCj04325550000[1].pn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09725"/>
          <a:ext cx="2105025" cy="14763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383608</xdr:colOff>
      <xdr:row>0</xdr:row>
      <xdr:rowOff>96776</xdr:rowOff>
    </xdr:from>
    <xdr:to>
      <xdr:col>8</xdr:col>
      <xdr:colOff>904645</xdr:colOff>
      <xdr:row>0</xdr:row>
      <xdr:rowOff>598305</xdr:rowOff>
    </xdr:to>
    <xdr:pic>
      <xdr:nvPicPr>
        <xdr:cNvPr id="1026" name="Picture 2" descr="C:\Program Files\Microsoft Office\MEDIA\CAGCAT10\j0293570.wm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9796110">
          <a:off x="5260408" y="96776"/>
          <a:ext cx="521037" cy="50152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171450</xdr:colOff>
      <xdr:row>18</xdr:row>
      <xdr:rowOff>47625</xdr:rowOff>
    </xdr:from>
    <xdr:to>
      <xdr:col>7</xdr:col>
      <xdr:colOff>19050</xdr:colOff>
      <xdr:row>30</xdr:row>
      <xdr:rowOff>47625</xdr:rowOff>
    </xdr:to>
    <xdr:pic>
      <xdr:nvPicPr>
        <xdr:cNvPr id="1032" name="Picture 8" descr="C:\Documents and Settings\vsanchez\Local Settings\Temporary Internet Files\Content.IE5\FYP9ZBJ8\MCj04315270000[1].pn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0" y="5019675"/>
          <a:ext cx="2286000" cy="2286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33</xdr:row>
      <xdr:rowOff>114300</xdr:rowOff>
    </xdr:from>
    <xdr:to>
      <xdr:col>1</xdr:col>
      <xdr:colOff>403860</xdr:colOff>
      <xdr:row>36</xdr:row>
      <xdr:rowOff>152400</xdr:rowOff>
    </xdr:to>
    <xdr:pic>
      <xdr:nvPicPr>
        <xdr:cNvPr id="1034" name="Picture 10" descr="C:\Documents and Settings\vsanchez\Local Settings\Temporary Internet Files\Content.IE5\LKCLVRAY\MCj03331520000[1].wmf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8324850"/>
          <a:ext cx="975360" cy="6096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409575</xdr:colOff>
      <xdr:row>33</xdr:row>
      <xdr:rowOff>114300</xdr:rowOff>
    </xdr:from>
    <xdr:to>
      <xdr:col>3</xdr:col>
      <xdr:colOff>165735</xdr:colOff>
      <xdr:row>36</xdr:row>
      <xdr:rowOff>152400</xdr:rowOff>
    </xdr:to>
    <xdr:pic>
      <xdr:nvPicPr>
        <xdr:cNvPr id="13" name="Picture 10" descr="C:\Documents and Settings\vsanchez\Local Settings\Temporary Internet Files\Content.IE5\LKCLVRAY\MCj03331520000[1].wm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9175" y="8324850"/>
          <a:ext cx="975360" cy="6096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76200</xdr:colOff>
      <xdr:row>33</xdr:row>
      <xdr:rowOff>133350</xdr:rowOff>
    </xdr:from>
    <xdr:to>
      <xdr:col>4</xdr:col>
      <xdr:colOff>441960</xdr:colOff>
      <xdr:row>36</xdr:row>
      <xdr:rowOff>171450</xdr:rowOff>
    </xdr:to>
    <xdr:pic>
      <xdr:nvPicPr>
        <xdr:cNvPr id="14" name="Picture 10" descr="C:\Documents and Settings\vsanchez\Local Settings\Temporary Internet Files\Content.IE5\LKCLVRAY\MCj03331520000[1].wm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0" y="8343900"/>
          <a:ext cx="975360" cy="6096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152400</xdr:colOff>
      <xdr:row>33</xdr:row>
      <xdr:rowOff>114300</xdr:rowOff>
    </xdr:from>
    <xdr:to>
      <xdr:col>7</xdr:col>
      <xdr:colOff>518160</xdr:colOff>
      <xdr:row>36</xdr:row>
      <xdr:rowOff>152400</xdr:rowOff>
    </xdr:to>
    <xdr:pic>
      <xdr:nvPicPr>
        <xdr:cNvPr id="15" name="Picture 10" descr="C:\Documents and Settings\vsanchez\Local Settings\Temporary Internet Files\Content.IE5\LKCLVRAY\MCj03331520000[1].wm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00" y="8324850"/>
          <a:ext cx="975360" cy="6096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419100</xdr:colOff>
      <xdr:row>33</xdr:row>
      <xdr:rowOff>114300</xdr:rowOff>
    </xdr:from>
    <xdr:to>
      <xdr:col>6</xdr:col>
      <xdr:colOff>175260</xdr:colOff>
      <xdr:row>36</xdr:row>
      <xdr:rowOff>152400</xdr:rowOff>
    </xdr:to>
    <xdr:pic>
      <xdr:nvPicPr>
        <xdr:cNvPr id="16" name="Picture 10" descr="C:\Documents and Settings\vsanchez\Local Settings\Temporary Internet Files\Content.IE5\LKCLVRAY\MCj03331520000[1].wm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57500" y="8324850"/>
          <a:ext cx="975360" cy="6096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33</xdr:row>
      <xdr:rowOff>104775</xdr:rowOff>
    </xdr:from>
    <xdr:to>
      <xdr:col>8</xdr:col>
      <xdr:colOff>1013460</xdr:colOff>
      <xdr:row>36</xdr:row>
      <xdr:rowOff>142875</xdr:rowOff>
    </xdr:to>
    <xdr:pic>
      <xdr:nvPicPr>
        <xdr:cNvPr id="17" name="Picture 10" descr="C:\Documents and Settings\vsanchez\Local Settings\Temporary Internet Files\Content.IE5\LKCLVRAY\MCj03331520000[1].wm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14900" y="8315325"/>
          <a:ext cx="975360" cy="609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18207</xdr:colOff>
      <xdr:row>15</xdr:row>
      <xdr:rowOff>66639</xdr:rowOff>
    </xdr:from>
    <xdr:to>
      <xdr:col>0</xdr:col>
      <xdr:colOff>186936</xdr:colOff>
      <xdr:row>20</xdr:row>
      <xdr:rowOff>125364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 rot="16200000">
          <a:off x="-403041" y="3024258"/>
          <a:ext cx="1011225" cy="168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600"/>
            <a:t>Non Discretionary Funds</a:t>
          </a:r>
        </a:p>
      </xdr:txBody>
    </xdr:sp>
    <xdr:clientData/>
  </xdr:twoCellAnchor>
  <xdr:twoCellAnchor>
    <xdr:from>
      <xdr:col>2</xdr:col>
      <xdr:colOff>95250</xdr:colOff>
      <xdr:row>4</xdr:row>
      <xdr:rowOff>127000</xdr:rowOff>
    </xdr:from>
    <xdr:to>
      <xdr:col>6</xdr:col>
      <xdr:colOff>425450</xdr:colOff>
      <xdr:row>9</xdr:row>
      <xdr:rowOff>171450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H="1">
          <a:off x="1873250" y="1181100"/>
          <a:ext cx="3003550" cy="692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514350</xdr:colOff>
      <xdr:row>4</xdr:row>
      <xdr:rowOff>114300</xdr:rowOff>
    </xdr:from>
    <xdr:to>
      <xdr:col>6</xdr:col>
      <xdr:colOff>457200</xdr:colOff>
      <xdr:row>14</xdr:row>
      <xdr:rowOff>88900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flipH="1">
          <a:off x="2292350" y="1168400"/>
          <a:ext cx="2616200" cy="1606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882650</xdr:colOff>
      <xdr:row>7</xdr:row>
      <xdr:rowOff>88900</xdr:rowOff>
    </xdr:from>
    <xdr:to>
      <xdr:col>7</xdr:col>
      <xdr:colOff>0</xdr:colOff>
      <xdr:row>7</xdr:row>
      <xdr:rowOff>133350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9F1838F-C81D-43D3-9F18-8633E1D1B523}"/>
            </a:ext>
          </a:extLst>
        </xdr:cNvPr>
        <xdr:cNvCxnSpPr/>
      </xdr:nvCxnSpPr>
      <xdr:spPr>
        <a:xfrm flipH="1">
          <a:off x="5302250" y="1714500"/>
          <a:ext cx="158750" cy="44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30</xdr:row>
      <xdr:rowOff>82550</xdr:rowOff>
    </xdr:from>
    <xdr:to>
      <xdr:col>5</xdr:col>
      <xdr:colOff>63500</xdr:colOff>
      <xdr:row>34</xdr:row>
      <xdr:rowOff>31750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6124BDBC-187A-4262-AFB9-968F7CFCA171}"/>
            </a:ext>
          </a:extLst>
        </xdr:cNvPr>
        <xdr:cNvCxnSpPr/>
      </xdr:nvCxnSpPr>
      <xdr:spPr>
        <a:xfrm>
          <a:off x="3644900" y="6178550"/>
          <a:ext cx="6350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18</xdr:row>
      <xdr:rowOff>82550</xdr:rowOff>
    </xdr:from>
    <xdr:to>
      <xdr:col>5</xdr:col>
      <xdr:colOff>88900</xdr:colOff>
      <xdr:row>18</xdr:row>
      <xdr:rowOff>88900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16EA4325-4784-4F51-9E0A-73D0B23E5392}"/>
            </a:ext>
          </a:extLst>
        </xdr:cNvPr>
        <xdr:cNvCxnSpPr/>
      </xdr:nvCxnSpPr>
      <xdr:spPr>
        <a:xfrm flipH="1">
          <a:off x="3346450" y="3911600"/>
          <a:ext cx="330200" cy="6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16</xdr:row>
      <xdr:rowOff>276225</xdr:rowOff>
    </xdr:from>
    <xdr:to>
      <xdr:col>8</xdr:col>
      <xdr:colOff>542925</xdr:colOff>
      <xdr:row>30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1DBEFE-55A0-447C-931F-85CC007973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38526</xdr:colOff>
      <xdr:row>17</xdr:row>
      <xdr:rowOff>135716</xdr:rowOff>
    </xdr:from>
    <xdr:to>
      <xdr:col>8</xdr:col>
      <xdr:colOff>526392</xdr:colOff>
      <xdr:row>22</xdr:row>
      <xdr:rowOff>33105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opLeftCell="A7" workbookViewId="0">
      <selection activeCell="B29" sqref="B29"/>
    </sheetView>
  </sheetViews>
  <sheetFormatPr defaultRowHeight="15" x14ac:dyDescent="0.25"/>
  <cols>
    <col min="9" max="9" width="18.85546875" bestFit="1" customWidth="1"/>
  </cols>
  <sheetData>
    <row r="1" spans="1:9" ht="106.5" customHeight="1" x14ac:dyDescent="0.75">
      <c r="A1" s="200" t="s">
        <v>0</v>
      </c>
      <c r="B1" s="201"/>
      <c r="C1" s="201"/>
      <c r="D1" s="201"/>
      <c r="E1" s="201"/>
      <c r="F1" s="201"/>
      <c r="G1" s="201"/>
      <c r="H1" s="201"/>
      <c r="I1" s="202"/>
    </row>
    <row r="2" spans="1:9" ht="24" customHeight="1" thickBot="1" x14ac:dyDescent="0.3">
      <c r="A2" s="1"/>
      <c r="B2" s="2"/>
      <c r="C2" s="2"/>
      <c r="D2" s="2"/>
      <c r="E2" s="2"/>
      <c r="F2" s="2"/>
      <c r="G2" s="2"/>
      <c r="H2" s="2"/>
      <c r="I2" s="3"/>
    </row>
    <row r="10" spans="1:9" ht="36" customHeight="1" x14ac:dyDescent="0.25"/>
    <row r="11" spans="1:9" ht="18.75" x14ac:dyDescent="0.3">
      <c r="B11" s="4" t="s">
        <v>6</v>
      </c>
      <c r="I11" s="5" t="s">
        <v>3</v>
      </c>
    </row>
    <row r="12" spans="1:9" ht="18.75" x14ac:dyDescent="0.3">
      <c r="B12" s="6" t="s">
        <v>2</v>
      </c>
      <c r="I12" s="7">
        <v>2760000</v>
      </c>
    </row>
    <row r="13" spans="1:9" ht="18.75" x14ac:dyDescent="0.3">
      <c r="B13" s="6" t="s">
        <v>7</v>
      </c>
      <c r="I13" s="8">
        <v>40000</v>
      </c>
    </row>
    <row r="14" spans="1:9" ht="18.75" x14ac:dyDescent="0.3">
      <c r="I14" s="7">
        <f>SUM(I12:I13)</f>
        <v>2800000</v>
      </c>
    </row>
    <row r="15" spans="1:9" ht="18.75" x14ac:dyDescent="0.3">
      <c r="B15" s="4" t="s">
        <v>4</v>
      </c>
    </row>
    <row r="16" spans="1:9" ht="18.75" x14ac:dyDescent="0.3">
      <c r="B16" s="6" t="s">
        <v>5</v>
      </c>
      <c r="I16" s="7">
        <v>2800000</v>
      </c>
    </row>
  </sheetData>
  <mergeCells count="1">
    <mergeCell ref="A1:I1"/>
  </mergeCells>
  <pageMargins left="0.7" right="0.45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6"/>
  <sheetViews>
    <sheetView tabSelected="1" topLeftCell="A10" workbookViewId="0">
      <selection activeCell="O19" sqref="O19"/>
    </sheetView>
  </sheetViews>
  <sheetFormatPr defaultRowHeight="15" x14ac:dyDescent="0.25"/>
  <cols>
    <col min="1" max="1" width="12.7109375" customWidth="1"/>
    <col min="2" max="2" width="7.5703125" customWidth="1"/>
    <col min="3" max="3" width="10.5703125" customWidth="1"/>
    <col min="4" max="4" width="10.7109375" customWidth="1"/>
    <col min="7" max="7" width="11.28515625" bestFit="1" customWidth="1"/>
    <col min="10" max="10" width="11.7109375" customWidth="1"/>
  </cols>
  <sheetData>
    <row r="1" spans="1:10" ht="34.15" customHeight="1" x14ac:dyDescent="0.5">
      <c r="A1" s="225" t="s">
        <v>151</v>
      </c>
      <c r="B1" s="226"/>
      <c r="C1" s="226"/>
      <c r="D1" s="226"/>
      <c r="E1" s="226"/>
      <c r="F1" s="226"/>
      <c r="G1" s="226"/>
      <c r="H1" s="226"/>
      <c r="I1" s="226"/>
      <c r="J1" s="227"/>
    </row>
    <row r="2" spans="1:10" ht="21.6" customHeight="1" x14ac:dyDescent="0.45">
      <c r="A2" s="228" t="s">
        <v>195</v>
      </c>
      <c r="B2" s="229"/>
      <c r="C2" s="229"/>
      <c r="D2" s="229"/>
      <c r="E2" s="229"/>
      <c r="F2" s="229"/>
      <c r="G2" s="229"/>
      <c r="H2" s="229"/>
      <c r="I2" s="229"/>
      <c r="J2" s="230"/>
    </row>
    <row r="3" spans="1:10" ht="25.9" customHeight="1" thickBot="1" x14ac:dyDescent="0.5">
      <c r="A3" s="231" t="s">
        <v>194</v>
      </c>
      <c r="B3" s="232"/>
      <c r="C3" s="232"/>
      <c r="D3" s="232"/>
      <c r="E3" s="232"/>
      <c r="F3" s="232"/>
      <c r="G3" s="232"/>
      <c r="H3" s="232"/>
      <c r="I3" s="232"/>
      <c r="J3" s="233"/>
    </row>
    <row r="4" spans="1:10" ht="6" customHeight="1" thickBot="1" x14ac:dyDescent="0.3"/>
    <row r="5" spans="1:10" ht="15" hidden="1" customHeight="1" x14ac:dyDescent="0.4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9.149999999999999" customHeight="1" thickBot="1" x14ac:dyDescent="0.4">
      <c r="A6" s="235" t="s">
        <v>98</v>
      </c>
      <c r="B6" s="236"/>
      <c r="C6" s="236"/>
      <c r="D6" s="236"/>
      <c r="E6" s="236"/>
      <c r="F6" s="236"/>
      <c r="G6" s="236"/>
      <c r="H6" s="236"/>
      <c r="I6" s="236"/>
      <c r="J6" s="237"/>
    </row>
    <row r="7" spans="1:10" ht="18" customHeight="1" x14ac:dyDescent="0.25">
      <c r="A7" s="234" t="s">
        <v>91</v>
      </c>
      <c r="B7" s="234"/>
      <c r="C7" s="234"/>
      <c r="D7" s="234"/>
      <c r="E7" s="234"/>
      <c r="F7" s="234"/>
      <c r="G7" s="234"/>
      <c r="H7" s="234"/>
      <c r="I7" s="234"/>
      <c r="J7" s="234"/>
    </row>
    <row r="8" spans="1:10" ht="14.45" customHeight="1" x14ac:dyDescent="0.45">
      <c r="A8" s="44"/>
      <c r="B8" s="44"/>
      <c r="C8" s="44"/>
      <c r="D8" s="44"/>
      <c r="E8" s="44"/>
      <c r="F8" s="44"/>
      <c r="G8" s="224" t="s">
        <v>103</v>
      </c>
      <c r="H8" s="224"/>
      <c r="I8" s="224" t="s">
        <v>4</v>
      </c>
      <c r="J8" s="224"/>
    </row>
    <row r="9" spans="1:10" ht="15" customHeight="1" x14ac:dyDescent="0.25">
      <c r="A9" s="52" t="s">
        <v>99</v>
      </c>
      <c r="B9" s="55" t="s">
        <v>102</v>
      </c>
      <c r="C9" t="s">
        <v>104</v>
      </c>
      <c r="F9" s="51"/>
      <c r="G9" s="205">
        <v>1063303</v>
      </c>
      <c r="H9" s="205"/>
      <c r="I9" s="203"/>
      <c r="J9" s="203"/>
    </row>
    <row r="10" spans="1:10" ht="15" customHeight="1" x14ac:dyDescent="0.25">
      <c r="A10" s="52"/>
      <c r="B10" s="55" t="s">
        <v>102</v>
      </c>
      <c r="C10" t="s">
        <v>105</v>
      </c>
      <c r="F10" s="51"/>
      <c r="G10" s="205">
        <v>548245</v>
      </c>
      <c r="H10" s="205"/>
      <c r="I10" s="203"/>
      <c r="J10" s="203"/>
    </row>
    <row r="11" spans="1:10" ht="15" customHeight="1" x14ac:dyDescent="0.25">
      <c r="A11" s="62"/>
      <c r="B11" s="55" t="s">
        <v>102</v>
      </c>
      <c r="C11" t="s">
        <v>106</v>
      </c>
      <c r="F11" s="51"/>
      <c r="G11" s="205">
        <v>63449</v>
      </c>
      <c r="H11" s="205"/>
      <c r="I11" s="61"/>
      <c r="J11" s="61"/>
    </row>
    <row r="12" spans="1:10" ht="15" customHeight="1" x14ac:dyDescent="0.25">
      <c r="A12" s="179"/>
      <c r="B12" s="55" t="s">
        <v>102</v>
      </c>
      <c r="C12" t="s">
        <v>182</v>
      </c>
      <c r="F12" s="51"/>
      <c r="G12" s="205">
        <v>110265</v>
      </c>
      <c r="H12" s="205"/>
      <c r="I12" s="176"/>
      <c r="J12" s="176"/>
    </row>
    <row r="13" spans="1:10" ht="15" customHeight="1" x14ac:dyDescent="0.25">
      <c r="A13" s="53" t="s">
        <v>3</v>
      </c>
      <c r="B13" s="54">
        <v>11</v>
      </c>
      <c r="C13" s="208" t="s">
        <v>108</v>
      </c>
      <c r="D13" s="208"/>
      <c r="E13" s="208"/>
      <c r="F13" s="54"/>
      <c r="G13" s="218"/>
      <c r="H13" s="218"/>
      <c r="I13" s="203">
        <v>837869</v>
      </c>
      <c r="J13" s="203"/>
    </row>
    <row r="14" spans="1:10" ht="15" customHeight="1" x14ac:dyDescent="0.25">
      <c r="A14" s="53"/>
      <c r="B14" s="54">
        <v>12</v>
      </c>
      <c r="C14" s="208" t="s">
        <v>109</v>
      </c>
      <c r="D14" s="208"/>
      <c r="E14" s="208"/>
      <c r="F14" s="54"/>
      <c r="G14" s="218"/>
      <c r="H14" s="218"/>
      <c r="I14" s="203">
        <v>7000</v>
      </c>
      <c r="J14" s="203"/>
    </row>
    <row r="15" spans="1:10" ht="15" customHeight="1" x14ac:dyDescent="0.25">
      <c r="A15" s="53"/>
      <c r="B15" s="54">
        <v>13</v>
      </c>
      <c r="C15" s="208" t="s">
        <v>110</v>
      </c>
      <c r="D15" s="208"/>
      <c r="E15" s="208"/>
      <c r="F15" s="54"/>
      <c r="G15" s="218"/>
      <c r="H15" s="218"/>
      <c r="I15" s="203">
        <v>25686</v>
      </c>
      <c r="J15" s="203"/>
    </row>
    <row r="16" spans="1:10" ht="15" customHeight="1" x14ac:dyDescent="0.25">
      <c r="A16" s="53"/>
      <c r="B16" s="54">
        <v>23</v>
      </c>
      <c r="C16" s="208" t="s">
        <v>95</v>
      </c>
      <c r="D16" s="208"/>
      <c r="E16" s="208"/>
      <c r="F16" s="54"/>
      <c r="G16" s="218"/>
      <c r="H16" s="218"/>
      <c r="I16" s="203">
        <v>101550</v>
      </c>
      <c r="J16" s="203"/>
    </row>
    <row r="17" spans="1:16" ht="15" customHeight="1" x14ac:dyDescent="0.25">
      <c r="A17" s="53"/>
      <c r="B17" s="54">
        <v>31</v>
      </c>
      <c r="C17" s="208" t="s">
        <v>94</v>
      </c>
      <c r="D17" s="208"/>
      <c r="E17" s="208"/>
      <c r="F17" s="54"/>
      <c r="G17" s="218"/>
      <c r="H17" s="218"/>
      <c r="I17" s="203">
        <v>12676</v>
      </c>
      <c r="J17" s="203"/>
    </row>
    <row r="18" spans="1:16" ht="15" customHeight="1" x14ac:dyDescent="0.25">
      <c r="A18" s="180"/>
      <c r="B18" s="181">
        <v>33</v>
      </c>
      <c r="C18" s="238" t="s">
        <v>93</v>
      </c>
      <c r="D18" s="238"/>
      <c r="E18" s="238"/>
      <c r="F18" s="181"/>
      <c r="G18" s="239"/>
      <c r="H18" s="239"/>
      <c r="I18" s="240">
        <v>7300</v>
      </c>
      <c r="J18" s="240"/>
      <c r="K18" s="14"/>
      <c r="L18" s="14"/>
      <c r="M18" s="14"/>
      <c r="N18" s="14"/>
      <c r="O18" s="14"/>
      <c r="P18" s="14"/>
    </row>
    <row r="19" spans="1:16" ht="15" customHeight="1" x14ac:dyDescent="0.25">
      <c r="A19" s="180"/>
      <c r="B19" s="181">
        <v>34</v>
      </c>
      <c r="C19" s="238" t="s">
        <v>111</v>
      </c>
      <c r="D19" s="238"/>
      <c r="E19" s="238"/>
      <c r="F19" s="181"/>
      <c r="G19" s="239"/>
      <c r="H19" s="239"/>
      <c r="I19" s="240">
        <v>73906</v>
      </c>
      <c r="J19" s="240"/>
      <c r="K19" s="14"/>
      <c r="L19" s="14"/>
      <c r="M19" s="14"/>
      <c r="N19" s="14"/>
      <c r="O19" s="14"/>
      <c r="P19" s="14"/>
    </row>
    <row r="20" spans="1:16" ht="15" customHeight="1" x14ac:dyDescent="0.25">
      <c r="A20" s="53"/>
      <c r="B20" s="54">
        <v>36</v>
      </c>
      <c r="C20" s="208" t="s">
        <v>101</v>
      </c>
      <c r="D20" s="208"/>
      <c r="E20" s="208"/>
      <c r="F20" s="54"/>
      <c r="G20" s="218"/>
      <c r="H20" s="218"/>
      <c r="I20" s="203">
        <v>101399</v>
      </c>
      <c r="J20" s="203"/>
    </row>
    <row r="21" spans="1:16" ht="15" customHeight="1" x14ac:dyDescent="0.25">
      <c r="A21" s="53"/>
      <c r="B21" s="54">
        <v>41</v>
      </c>
      <c r="C21" s="208" t="s">
        <v>96</v>
      </c>
      <c r="D21" s="208"/>
      <c r="E21" s="208"/>
      <c r="F21" s="54"/>
      <c r="G21" s="218"/>
      <c r="H21" s="218"/>
      <c r="I21" s="203">
        <v>278289</v>
      </c>
      <c r="J21" s="203"/>
    </row>
    <row r="22" spans="1:16" ht="15" customHeight="1" x14ac:dyDescent="0.25">
      <c r="A22" s="53"/>
      <c r="B22" s="54">
        <v>51</v>
      </c>
      <c r="C22" s="208" t="s">
        <v>92</v>
      </c>
      <c r="D22" s="208"/>
      <c r="E22" s="208"/>
      <c r="F22" s="54"/>
      <c r="G22" s="218"/>
      <c r="H22" s="218"/>
      <c r="I22" s="203">
        <v>185832</v>
      </c>
      <c r="J22" s="203"/>
    </row>
    <row r="23" spans="1:16" ht="15" customHeight="1" x14ac:dyDescent="0.25">
      <c r="A23" s="53"/>
      <c r="B23" s="54">
        <v>52</v>
      </c>
      <c r="C23" s="208" t="s">
        <v>112</v>
      </c>
      <c r="D23" s="208"/>
      <c r="E23" s="208"/>
      <c r="F23" s="54"/>
      <c r="G23" s="218"/>
      <c r="H23" s="218"/>
      <c r="I23" s="203">
        <v>16100</v>
      </c>
      <c r="J23" s="203"/>
    </row>
    <row r="24" spans="1:16" ht="15" customHeight="1" x14ac:dyDescent="0.25">
      <c r="A24" s="53"/>
      <c r="B24" s="54">
        <v>53</v>
      </c>
      <c r="C24" s="208" t="s">
        <v>113</v>
      </c>
      <c r="D24" s="208"/>
      <c r="E24" s="208"/>
      <c r="F24" s="54"/>
      <c r="G24" s="218"/>
      <c r="H24" s="218"/>
      <c r="I24" s="203">
        <v>45088</v>
      </c>
      <c r="J24" s="203"/>
    </row>
    <row r="25" spans="1:16" ht="15" customHeight="1" x14ac:dyDescent="0.25">
      <c r="A25" s="178"/>
      <c r="B25" s="54">
        <v>61</v>
      </c>
      <c r="C25" s="208" t="s">
        <v>180</v>
      </c>
      <c r="D25" s="208"/>
      <c r="E25" s="208"/>
      <c r="F25" s="54"/>
      <c r="G25" s="218"/>
      <c r="H25" s="218"/>
      <c r="I25" s="203">
        <v>1000</v>
      </c>
      <c r="J25" s="203"/>
    </row>
    <row r="26" spans="1:16" ht="15" customHeight="1" x14ac:dyDescent="0.25">
      <c r="A26" s="178" t="s">
        <v>3</v>
      </c>
      <c r="B26" s="54">
        <v>71</v>
      </c>
      <c r="C26" s="178" t="s">
        <v>183</v>
      </c>
      <c r="D26" s="178"/>
      <c r="E26" s="178"/>
      <c r="F26" s="54"/>
      <c r="G26" s="177"/>
      <c r="H26" s="177"/>
      <c r="I26" s="203">
        <v>23412</v>
      </c>
      <c r="J26" s="203"/>
    </row>
    <row r="27" spans="1:16" ht="15" customHeight="1" x14ac:dyDescent="0.25">
      <c r="A27" s="178"/>
      <c r="B27" s="54">
        <v>91</v>
      </c>
      <c r="C27" s="208" t="s">
        <v>181</v>
      </c>
      <c r="D27" s="208"/>
      <c r="E27" s="208"/>
      <c r="F27" s="54"/>
      <c r="G27" s="218"/>
      <c r="H27" s="218"/>
      <c r="I27" s="203">
        <v>10225</v>
      </c>
      <c r="J27" s="203"/>
    </row>
    <row r="28" spans="1:16" ht="15" customHeight="1" x14ac:dyDescent="0.25">
      <c r="A28" s="54"/>
      <c r="B28" s="54">
        <v>93</v>
      </c>
      <c r="C28" s="208" t="s">
        <v>114</v>
      </c>
      <c r="D28" s="208"/>
      <c r="E28" s="208"/>
      <c r="F28" s="54"/>
      <c r="G28" s="217"/>
      <c r="H28" s="217"/>
      <c r="I28" s="203">
        <v>12000</v>
      </c>
      <c r="J28" s="203"/>
    </row>
    <row r="29" spans="1:16" ht="15" customHeight="1" x14ac:dyDescent="0.25">
      <c r="A29" s="54"/>
      <c r="B29" s="54">
        <v>99</v>
      </c>
      <c r="C29" s="53" t="s">
        <v>115</v>
      </c>
      <c r="D29" s="53"/>
      <c r="E29" s="53"/>
      <c r="F29" s="53"/>
      <c r="G29" s="217"/>
      <c r="H29" s="217"/>
      <c r="I29" s="203">
        <v>37500</v>
      </c>
      <c r="J29" s="203"/>
    </row>
    <row r="30" spans="1:16" ht="15" customHeight="1" thickBot="1" x14ac:dyDescent="0.3">
      <c r="A30" s="54"/>
      <c r="B30" s="55" t="s">
        <v>102</v>
      </c>
      <c r="C30" s="208" t="s">
        <v>137</v>
      </c>
      <c r="D30" s="208"/>
      <c r="E30" s="208"/>
      <c r="F30" s="54"/>
      <c r="G30" s="217"/>
      <c r="H30" s="217"/>
      <c r="I30" s="213">
        <v>8430</v>
      </c>
      <c r="J30" s="213"/>
    </row>
    <row r="31" spans="1:16" ht="15" customHeight="1" thickBot="1" x14ac:dyDescent="0.3">
      <c r="A31" s="54"/>
      <c r="B31" s="54"/>
      <c r="C31" s="54"/>
      <c r="D31" s="54"/>
      <c r="E31" s="54"/>
      <c r="F31" s="54"/>
      <c r="G31" s="214">
        <f>SUM(G9:H30)</f>
        <v>1785262</v>
      </c>
      <c r="H31" s="215"/>
      <c r="I31" s="216">
        <f>SUM(I9:J30)</f>
        <v>1785262</v>
      </c>
      <c r="J31" s="219"/>
    </row>
    <row r="32" spans="1:16" ht="15" customHeight="1" x14ac:dyDescent="0.25">
      <c r="A32" s="223" t="s">
        <v>176</v>
      </c>
      <c r="B32" s="223"/>
      <c r="C32" s="223"/>
      <c r="D32" s="223"/>
      <c r="E32" s="223"/>
      <c r="F32" s="223"/>
      <c r="G32" s="223"/>
      <c r="H32" s="223"/>
      <c r="I32" s="223"/>
      <c r="J32" s="223"/>
    </row>
    <row r="33" spans="1:10" ht="15" customHeight="1" x14ac:dyDescent="0.45">
      <c r="A33" s="44"/>
      <c r="B33" s="44"/>
      <c r="C33" s="44"/>
      <c r="D33" s="44"/>
      <c r="E33" s="44"/>
      <c r="F33" s="44"/>
      <c r="G33" s="224" t="s">
        <v>103</v>
      </c>
      <c r="H33" s="224"/>
      <c r="I33" s="224" t="s">
        <v>4</v>
      </c>
      <c r="J33" s="224"/>
    </row>
    <row r="34" spans="1:10" ht="15" customHeight="1" x14ac:dyDescent="0.25">
      <c r="A34" s="63" t="s">
        <v>99</v>
      </c>
      <c r="B34" s="55" t="s">
        <v>102</v>
      </c>
      <c r="C34" t="s">
        <v>171</v>
      </c>
      <c r="F34" s="51"/>
      <c r="G34" s="204">
        <v>300000</v>
      </c>
      <c r="H34" s="205"/>
      <c r="I34" s="203"/>
      <c r="J34" s="203"/>
    </row>
    <row r="35" spans="1:10" ht="15" customHeight="1" x14ac:dyDescent="0.25">
      <c r="A35" s="64"/>
      <c r="B35" s="55" t="s">
        <v>172</v>
      </c>
      <c r="C35" t="s">
        <v>173</v>
      </c>
      <c r="E35" s="64"/>
      <c r="F35" s="51"/>
      <c r="G35" s="205" t="s">
        <v>3</v>
      </c>
      <c r="H35" s="205"/>
      <c r="I35" s="203">
        <v>200000</v>
      </c>
      <c r="J35" s="203"/>
    </row>
    <row r="36" spans="1:10" ht="15" customHeight="1" thickBot="1" x14ac:dyDescent="0.3">
      <c r="A36" s="64"/>
      <c r="B36" s="55" t="s">
        <v>174</v>
      </c>
      <c r="C36" t="s">
        <v>175</v>
      </c>
      <c r="E36" s="64"/>
      <c r="F36" s="51"/>
      <c r="G36" s="205" t="s">
        <v>3</v>
      </c>
      <c r="H36" s="205"/>
      <c r="I36" s="206">
        <v>100000</v>
      </c>
      <c r="J36" s="203"/>
    </row>
    <row r="37" spans="1:10" ht="15" customHeight="1" thickBot="1" x14ac:dyDescent="0.3">
      <c r="A37" s="51"/>
      <c r="B37" s="51"/>
      <c r="C37" s="51"/>
      <c r="D37" s="51"/>
      <c r="E37" s="51"/>
      <c r="F37" s="51"/>
      <c r="G37" s="209">
        <f>SUM(G34:H36)</f>
        <v>300000</v>
      </c>
      <c r="H37" s="210"/>
      <c r="I37" s="211">
        <f>SUM(I34:J36)</f>
        <v>300000</v>
      </c>
      <c r="J37" s="212"/>
    </row>
    <row r="38" spans="1:10" ht="18" thickBot="1" x14ac:dyDescent="0.35">
      <c r="A38" s="220" t="s">
        <v>3</v>
      </c>
      <c r="B38" s="221"/>
      <c r="C38" s="221"/>
      <c r="D38" s="221"/>
      <c r="E38" s="221"/>
      <c r="F38" s="221"/>
      <c r="G38" s="221"/>
      <c r="H38" s="221"/>
      <c r="I38" s="221"/>
      <c r="J38" s="222"/>
    </row>
    <row r="39" spans="1:10" ht="21" x14ac:dyDescent="0.25">
      <c r="A39" s="223" t="s">
        <v>90</v>
      </c>
      <c r="B39" s="223"/>
      <c r="C39" s="223"/>
      <c r="D39" s="223"/>
      <c r="E39" s="223"/>
      <c r="F39" s="223"/>
      <c r="G39" s="223"/>
      <c r="H39" s="223"/>
      <c r="I39" s="223"/>
      <c r="J39" s="223"/>
    </row>
    <row r="40" spans="1:10" ht="28.5" x14ac:dyDescent="0.45">
      <c r="A40" s="44"/>
      <c r="B40" s="44"/>
      <c r="C40" s="44"/>
      <c r="D40" s="44"/>
      <c r="E40" s="44"/>
      <c r="F40" s="44"/>
      <c r="G40" s="224" t="s">
        <v>103</v>
      </c>
      <c r="H40" s="224"/>
      <c r="I40" s="224" t="s">
        <v>4</v>
      </c>
      <c r="J40" s="224"/>
    </row>
    <row r="41" spans="1:10" ht="15.75" x14ac:dyDescent="0.25">
      <c r="A41" s="63" t="s">
        <v>99</v>
      </c>
      <c r="B41" s="55" t="s">
        <v>102</v>
      </c>
      <c r="C41" t="s">
        <v>105</v>
      </c>
      <c r="F41" s="51"/>
      <c r="G41" s="204">
        <v>1116</v>
      </c>
      <c r="H41" s="205"/>
      <c r="I41" s="203"/>
      <c r="J41" s="203"/>
    </row>
    <row r="42" spans="1:10" ht="15.75" x14ac:dyDescent="0.25">
      <c r="A42" s="175"/>
      <c r="B42" s="55" t="s">
        <v>102</v>
      </c>
      <c r="C42" t="s">
        <v>106</v>
      </c>
      <c r="E42" s="175"/>
      <c r="F42" s="51"/>
      <c r="G42" s="205">
        <v>12500</v>
      </c>
      <c r="H42" s="205"/>
      <c r="I42" s="203"/>
      <c r="J42" s="203"/>
    </row>
    <row r="43" spans="1:10" ht="15.75" x14ac:dyDescent="0.25">
      <c r="A43" s="175"/>
      <c r="B43" s="55" t="s">
        <v>102</v>
      </c>
      <c r="C43" t="s">
        <v>107</v>
      </c>
      <c r="E43" s="175"/>
      <c r="F43" s="51"/>
      <c r="G43" s="205">
        <v>8430</v>
      </c>
      <c r="H43" s="205"/>
      <c r="I43" s="206" t="s">
        <v>3</v>
      </c>
      <c r="J43" s="203"/>
    </row>
    <row r="44" spans="1:10" ht="16.5" thickBot="1" x14ac:dyDescent="0.3">
      <c r="A44" s="175"/>
      <c r="B44" s="51">
        <v>35</v>
      </c>
      <c r="C44" s="207" t="s">
        <v>100</v>
      </c>
      <c r="D44" s="207"/>
      <c r="E44" s="207"/>
      <c r="F44" s="51"/>
      <c r="G44" s="205"/>
      <c r="H44" s="205"/>
      <c r="I44" s="203">
        <v>22046</v>
      </c>
      <c r="J44" s="203"/>
    </row>
    <row r="45" spans="1:10" ht="16.5" thickBot="1" x14ac:dyDescent="0.3">
      <c r="A45" s="51"/>
      <c r="B45" s="51"/>
      <c r="C45" s="51"/>
      <c r="D45" s="51"/>
      <c r="E45" s="51"/>
      <c r="F45" s="51"/>
      <c r="G45" s="209">
        <f>SUM(G41:H44)</f>
        <v>22046</v>
      </c>
      <c r="H45" s="210"/>
      <c r="I45" s="211">
        <f>SUM(I41:J44)</f>
        <v>22046</v>
      </c>
      <c r="J45" s="212"/>
    </row>
    <row r="46" spans="1:10" ht="18" thickBot="1" x14ac:dyDescent="0.35">
      <c r="A46" s="220" t="s">
        <v>3</v>
      </c>
      <c r="B46" s="221"/>
      <c r="C46" s="221"/>
      <c r="D46" s="221"/>
      <c r="E46" s="221"/>
      <c r="F46" s="221"/>
      <c r="G46" s="221"/>
      <c r="H46" s="221"/>
      <c r="I46" s="221"/>
      <c r="J46" s="222"/>
    </row>
  </sheetData>
  <mergeCells count="93">
    <mergeCell ref="C25:E25"/>
    <mergeCell ref="G25:H25"/>
    <mergeCell ref="I25:J25"/>
    <mergeCell ref="C27:E27"/>
    <mergeCell ref="G27:H27"/>
    <mergeCell ref="I27:J27"/>
    <mergeCell ref="I26:J26"/>
    <mergeCell ref="G37:H37"/>
    <mergeCell ref="I37:J37"/>
    <mergeCell ref="I35:J35"/>
    <mergeCell ref="G36:H36"/>
    <mergeCell ref="I36:J36"/>
    <mergeCell ref="G35:H35"/>
    <mergeCell ref="I9:J9"/>
    <mergeCell ref="G10:H10"/>
    <mergeCell ref="G11:H11"/>
    <mergeCell ref="I16:J16"/>
    <mergeCell ref="C13:E13"/>
    <mergeCell ref="G13:H13"/>
    <mergeCell ref="C14:E14"/>
    <mergeCell ref="G9:H9"/>
    <mergeCell ref="G15:H15"/>
    <mergeCell ref="C16:E16"/>
    <mergeCell ref="G16:H16"/>
    <mergeCell ref="G14:H14"/>
    <mergeCell ref="C15:E15"/>
    <mergeCell ref="I15:J15"/>
    <mergeCell ref="G12:H12"/>
    <mergeCell ref="C18:E18"/>
    <mergeCell ref="G18:H18"/>
    <mergeCell ref="I14:J14"/>
    <mergeCell ref="C19:E19"/>
    <mergeCell ref="G19:H19"/>
    <mergeCell ref="I17:J17"/>
    <mergeCell ref="I18:J18"/>
    <mergeCell ref="I19:J19"/>
    <mergeCell ref="A1:J1"/>
    <mergeCell ref="A2:J2"/>
    <mergeCell ref="A3:J3"/>
    <mergeCell ref="A38:J38"/>
    <mergeCell ref="A7:J7"/>
    <mergeCell ref="A6:J6"/>
    <mergeCell ref="G29:H29"/>
    <mergeCell ref="I10:J10"/>
    <mergeCell ref="G8:H8"/>
    <mergeCell ref="I8:J8"/>
    <mergeCell ref="I13:J13"/>
    <mergeCell ref="I21:J21"/>
    <mergeCell ref="I22:J22"/>
    <mergeCell ref="I23:J23"/>
    <mergeCell ref="C17:E17"/>
    <mergeCell ref="G17:H17"/>
    <mergeCell ref="C30:E30"/>
    <mergeCell ref="G30:H30"/>
    <mergeCell ref="C28:E28"/>
    <mergeCell ref="G28:H28"/>
    <mergeCell ref="A32:J32"/>
    <mergeCell ref="I28:J28"/>
    <mergeCell ref="I29:J29"/>
    <mergeCell ref="I30:J30"/>
    <mergeCell ref="I31:J31"/>
    <mergeCell ref="G31:H31"/>
    <mergeCell ref="G34:H34"/>
    <mergeCell ref="I34:J34"/>
    <mergeCell ref="I20:J20"/>
    <mergeCell ref="G21:H21"/>
    <mergeCell ref="C20:E20"/>
    <mergeCell ref="G20:H20"/>
    <mergeCell ref="C21:E21"/>
    <mergeCell ref="C22:E22"/>
    <mergeCell ref="G22:H22"/>
    <mergeCell ref="C23:E23"/>
    <mergeCell ref="G23:H23"/>
    <mergeCell ref="I24:J24"/>
    <mergeCell ref="G33:H33"/>
    <mergeCell ref="I33:J33"/>
    <mergeCell ref="C24:E24"/>
    <mergeCell ref="G24:H24"/>
    <mergeCell ref="A39:J39"/>
    <mergeCell ref="G40:H40"/>
    <mergeCell ref="I40:J40"/>
    <mergeCell ref="G41:H41"/>
    <mergeCell ref="I41:J41"/>
    <mergeCell ref="G45:H45"/>
    <mergeCell ref="I45:J45"/>
    <mergeCell ref="A46:J46"/>
    <mergeCell ref="G42:H42"/>
    <mergeCell ref="I42:J42"/>
    <mergeCell ref="G43:H43"/>
    <mergeCell ref="I43:J43"/>
    <mergeCell ref="C44:E44"/>
    <mergeCell ref="G44:H44"/>
    <mergeCell ref="I44:J44"/>
  </mergeCells>
  <pageMargins left="0.25" right="0.25" top="0.5" bottom="0.25" header="0.3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7"/>
  <sheetViews>
    <sheetView zoomScale="150" zoomScaleNormal="150" workbookViewId="0">
      <selection activeCell="A3" sqref="A3:E3"/>
    </sheetView>
  </sheetViews>
  <sheetFormatPr defaultRowHeight="15" x14ac:dyDescent="0.25"/>
  <cols>
    <col min="1" max="1" width="8.140625" style="14" customWidth="1"/>
    <col min="2" max="2" width="19.140625" style="14" customWidth="1"/>
    <col min="3" max="3" width="13.42578125" style="14" customWidth="1"/>
    <col min="4" max="4" width="10.28515625" style="14" customWidth="1"/>
    <col min="5" max="5" width="2.7109375" style="14" customWidth="1"/>
    <col min="6" max="6" width="12.42578125" style="14" customWidth="1"/>
    <col min="7" max="7" width="15.5703125" style="14" customWidth="1"/>
    <col min="8" max="8" width="10.85546875" style="14" customWidth="1"/>
    <col min="9" max="9" width="9.140625" style="14" customWidth="1"/>
  </cols>
  <sheetData>
    <row r="1" spans="1:9" ht="25.9" customHeight="1" thickBot="1" x14ac:dyDescent="0.3">
      <c r="A1" s="259" t="s">
        <v>58</v>
      </c>
      <c r="B1" s="260"/>
      <c r="C1" s="260"/>
      <c r="D1" s="260"/>
      <c r="E1" s="260"/>
      <c r="F1" s="260"/>
      <c r="G1" s="260"/>
      <c r="H1" s="260"/>
      <c r="I1" s="261"/>
    </row>
    <row r="2" spans="1:9" ht="14.45" customHeight="1" thickBot="1" x14ac:dyDescent="0.3">
      <c r="A2" s="265" t="s">
        <v>1</v>
      </c>
      <c r="B2" s="266"/>
      <c r="C2" s="266"/>
      <c r="D2" s="266"/>
      <c r="E2" s="266"/>
      <c r="F2" s="266"/>
      <c r="G2" s="266"/>
      <c r="H2" s="266"/>
      <c r="I2" s="267"/>
    </row>
    <row r="3" spans="1:9" s="14" customFormat="1" ht="27.75" customHeight="1" thickBot="1" x14ac:dyDescent="0.3">
      <c r="A3" s="271" t="s">
        <v>159</v>
      </c>
      <c r="B3" s="272"/>
      <c r="C3" s="272"/>
      <c r="D3" s="272"/>
      <c r="E3" s="273"/>
      <c r="F3" s="118" t="s">
        <v>128</v>
      </c>
      <c r="G3" s="112" t="s">
        <v>129</v>
      </c>
      <c r="H3" s="113" t="s">
        <v>53</v>
      </c>
      <c r="I3" s="153" t="s">
        <v>52</v>
      </c>
    </row>
    <row r="4" spans="1:9" s="35" customFormat="1" ht="15" customHeight="1" x14ac:dyDescent="0.25">
      <c r="A4" s="80" t="s">
        <v>141</v>
      </c>
      <c r="B4" s="74"/>
      <c r="C4" s="74"/>
      <c r="D4" s="74"/>
      <c r="E4" s="74"/>
      <c r="F4" s="99">
        <v>1024516</v>
      </c>
      <c r="G4" s="82">
        <v>1063303</v>
      </c>
      <c r="H4" s="81"/>
      <c r="I4" s="74"/>
    </row>
    <row r="5" spans="1:9" s="35" customFormat="1" ht="15" customHeight="1" x14ac:dyDescent="0.25">
      <c r="A5" s="80" t="s">
        <v>142</v>
      </c>
      <c r="B5" s="74"/>
      <c r="C5" s="74"/>
      <c r="D5" s="74"/>
      <c r="E5" s="74"/>
      <c r="F5" s="81">
        <v>607000</v>
      </c>
      <c r="G5" s="82">
        <v>548245</v>
      </c>
      <c r="H5" s="81"/>
      <c r="I5" s="74"/>
    </row>
    <row r="6" spans="1:9" s="35" customFormat="1" ht="15" customHeight="1" thickBot="1" x14ac:dyDescent="0.3">
      <c r="A6" s="80" t="s">
        <v>145</v>
      </c>
      <c r="B6" s="74"/>
      <c r="C6" s="74"/>
      <c r="D6" s="74"/>
      <c r="E6" s="74"/>
      <c r="F6" s="81">
        <v>31643</v>
      </c>
      <c r="G6" s="82">
        <v>63449</v>
      </c>
      <c r="H6" s="81"/>
      <c r="I6" s="74"/>
    </row>
    <row r="7" spans="1:9" s="35" customFormat="1" ht="15" customHeight="1" thickBot="1" x14ac:dyDescent="0.3">
      <c r="A7" s="74"/>
      <c r="B7" s="75" t="s">
        <v>59</v>
      </c>
      <c r="C7" s="74"/>
      <c r="D7" s="74"/>
      <c r="E7" s="74"/>
      <c r="F7" s="76">
        <f>SUM(F4:F6)</f>
        <v>1663159</v>
      </c>
      <c r="G7" s="77">
        <f>SUM(G4:G6)</f>
        <v>1674997</v>
      </c>
      <c r="H7" s="78">
        <f>SUM(G7-F7)</f>
        <v>11838</v>
      </c>
      <c r="I7" s="83">
        <f>SUM(H7)/F7</f>
        <v>7.1177800799562757E-3</v>
      </c>
    </row>
    <row r="8" spans="1:9" s="35" customFormat="1" ht="22.5" customHeight="1" thickBot="1" x14ac:dyDescent="0.3">
      <c r="A8" s="80" t="s">
        <v>170</v>
      </c>
      <c r="B8" s="74"/>
      <c r="C8" s="74"/>
      <c r="D8" s="74"/>
      <c r="E8" s="74"/>
      <c r="F8" s="81"/>
      <c r="G8" s="155">
        <v>110265</v>
      </c>
      <c r="H8" s="278" t="s">
        <v>162</v>
      </c>
      <c r="I8" s="279"/>
    </row>
    <row r="9" spans="1:9" s="35" customFormat="1" ht="15" customHeight="1" thickBot="1" x14ac:dyDescent="0.3">
      <c r="A9" s="277" t="s">
        <v>161</v>
      </c>
      <c r="B9" s="277"/>
      <c r="C9" s="277"/>
      <c r="D9" s="74"/>
      <c r="E9" s="74"/>
      <c r="F9" s="81"/>
      <c r="G9" s="137">
        <f>SUM(G7:G8)</f>
        <v>1785262</v>
      </c>
      <c r="H9" s="81"/>
      <c r="I9" s="74"/>
    </row>
    <row r="10" spans="1:9" s="35" customFormat="1" ht="17.25" customHeight="1" x14ac:dyDescent="0.25">
      <c r="A10" s="151" t="s">
        <v>146</v>
      </c>
      <c r="B10" s="74"/>
      <c r="C10" s="74"/>
      <c r="D10" s="74"/>
      <c r="E10" s="74"/>
      <c r="F10" s="85"/>
      <c r="G10" s="85"/>
      <c r="H10" s="85"/>
      <c r="I10" s="74"/>
    </row>
    <row r="11" spans="1:9" s="35" customFormat="1" ht="15" customHeight="1" x14ac:dyDescent="0.25">
      <c r="A11" s="114"/>
      <c r="B11" s="74"/>
      <c r="C11" s="74"/>
      <c r="D11" s="74"/>
      <c r="E11" s="74"/>
      <c r="F11" s="169"/>
      <c r="G11" s="85"/>
      <c r="H11" s="85"/>
      <c r="I11" s="74"/>
    </row>
    <row r="12" spans="1:9" s="35" customFormat="1" ht="15" customHeight="1" x14ac:dyDescent="0.25">
      <c r="A12" s="114"/>
      <c r="B12" s="74"/>
      <c r="C12" s="81"/>
      <c r="D12" s="74"/>
      <c r="E12" s="74"/>
      <c r="F12" s="85"/>
      <c r="G12" s="85"/>
      <c r="H12" s="85" t="s">
        <v>3</v>
      </c>
      <c r="I12" s="74"/>
    </row>
    <row r="13" spans="1:9" s="35" customFormat="1" ht="15" customHeight="1" x14ac:dyDescent="0.25">
      <c r="A13" s="114"/>
      <c r="B13" s="74"/>
      <c r="C13" s="81"/>
      <c r="D13" s="74"/>
      <c r="E13" s="74"/>
      <c r="F13" s="85"/>
      <c r="G13" s="85"/>
      <c r="H13" s="85"/>
      <c r="I13" s="74"/>
    </row>
    <row r="14" spans="1:9" s="35" customFormat="1" ht="15" customHeight="1" x14ac:dyDescent="0.25">
      <c r="A14" s="114"/>
      <c r="B14" s="74"/>
      <c r="C14" s="81"/>
      <c r="D14" s="74"/>
      <c r="E14" s="74"/>
      <c r="F14" s="85"/>
      <c r="G14" s="85"/>
      <c r="H14" s="85"/>
      <c r="I14" s="84"/>
    </row>
    <row r="15" spans="1:9" s="35" customFormat="1" ht="15" customHeight="1" thickBot="1" x14ac:dyDescent="0.3">
      <c r="A15" s="151" t="s">
        <v>147</v>
      </c>
      <c r="B15" s="74"/>
      <c r="C15" s="81"/>
      <c r="D15" s="74"/>
      <c r="E15" s="74"/>
      <c r="F15" s="167"/>
      <c r="G15" s="167"/>
      <c r="H15" s="167"/>
      <c r="I15" s="168"/>
    </row>
    <row r="16" spans="1:9" s="35" customFormat="1" ht="14.45" customHeight="1" x14ac:dyDescent="0.25">
      <c r="A16" s="65" t="s">
        <v>83</v>
      </c>
      <c r="B16" s="66"/>
      <c r="C16" s="67">
        <v>1126</v>
      </c>
      <c r="D16" s="274">
        <f>SUM(C16:C22)</f>
        <v>548245</v>
      </c>
      <c r="E16" s="39"/>
      <c r="F16" s="31"/>
      <c r="G16" s="31"/>
      <c r="H16" s="31"/>
      <c r="I16" s="34"/>
    </row>
    <row r="17" spans="1:9" s="35" customFormat="1" ht="14.45" customHeight="1" x14ac:dyDescent="0.25">
      <c r="A17" s="68" t="s">
        <v>82</v>
      </c>
      <c r="B17" s="69"/>
      <c r="C17" s="70">
        <v>18548</v>
      </c>
      <c r="D17" s="275"/>
      <c r="E17" s="39"/>
      <c r="F17" s="31"/>
      <c r="G17" s="31"/>
      <c r="H17" s="31"/>
      <c r="I17" s="13"/>
    </row>
    <row r="18" spans="1:9" s="35" customFormat="1" ht="14.45" customHeight="1" x14ac:dyDescent="0.25">
      <c r="A18" s="68" t="s">
        <v>84</v>
      </c>
      <c r="B18" s="69"/>
      <c r="C18" s="70">
        <v>19833</v>
      </c>
      <c r="D18" s="275"/>
      <c r="E18" s="39"/>
      <c r="F18" s="280" t="s">
        <v>165</v>
      </c>
      <c r="G18" s="281"/>
      <c r="H18" s="281"/>
      <c r="I18" s="281"/>
    </row>
    <row r="19" spans="1:9" s="35" customFormat="1" ht="14.45" customHeight="1" x14ac:dyDescent="0.25">
      <c r="A19" s="68" t="s">
        <v>85</v>
      </c>
      <c r="B19" s="69"/>
      <c r="C19" s="70">
        <v>0</v>
      </c>
      <c r="D19" s="275"/>
      <c r="E19" s="39"/>
      <c r="F19" s="281"/>
      <c r="G19" s="281"/>
      <c r="H19" s="281"/>
      <c r="I19" s="281"/>
    </row>
    <row r="20" spans="1:9" s="35" customFormat="1" ht="14.45" customHeight="1" x14ac:dyDescent="0.25">
      <c r="A20" s="68" t="s">
        <v>86</v>
      </c>
      <c r="B20" s="69"/>
      <c r="C20" s="70">
        <v>41389</v>
      </c>
      <c r="D20" s="275"/>
      <c r="E20" s="39"/>
      <c r="F20" s="281"/>
      <c r="G20" s="281"/>
      <c r="H20" s="281"/>
      <c r="I20" s="281"/>
    </row>
    <row r="21" spans="1:9" s="35" customFormat="1" ht="14.45" customHeight="1" x14ac:dyDescent="0.25">
      <c r="A21" s="71" t="s">
        <v>87</v>
      </c>
      <c r="B21" s="72"/>
      <c r="C21" s="73">
        <v>4074</v>
      </c>
      <c r="D21" s="275"/>
      <c r="E21" s="31"/>
      <c r="F21" s="31"/>
      <c r="G21" s="31"/>
      <c r="H21" s="31"/>
      <c r="I21" s="13"/>
    </row>
    <row r="22" spans="1:9" s="35" customFormat="1" ht="14.45" customHeight="1" thickBot="1" x14ac:dyDescent="0.3">
      <c r="A22" s="71" t="s">
        <v>88</v>
      </c>
      <c r="B22" s="72"/>
      <c r="C22" s="73">
        <v>463275</v>
      </c>
      <c r="D22" s="276"/>
      <c r="E22" s="39"/>
      <c r="F22" s="31"/>
      <c r="G22" s="31"/>
      <c r="H22" s="31"/>
      <c r="I22" s="13"/>
    </row>
    <row r="23" spans="1:9" s="35" customFormat="1" ht="27" customHeight="1" thickBot="1" x14ac:dyDescent="0.3">
      <c r="A23" s="37"/>
      <c r="B23" s="36"/>
      <c r="C23" s="14"/>
      <c r="F23" s="32"/>
      <c r="G23" s="32"/>
      <c r="H23" s="32"/>
      <c r="I23" s="33"/>
    </row>
    <row r="24" spans="1:9" ht="16.899999999999999" customHeight="1" thickBot="1" x14ac:dyDescent="0.3">
      <c r="A24" s="262" t="s">
        <v>140</v>
      </c>
      <c r="B24" s="263"/>
      <c r="C24" s="263"/>
      <c r="D24" s="263"/>
      <c r="E24" s="263"/>
      <c r="F24" s="263"/>
      <c r="G24" s="263"/>
      <c r="H24" s="263"/>
      <c r="I24" s="264"/>
    </row>
    <row r="25" spans="1:9" ht="12" customHeight="1" x14ac:dyDescent="0.25">
      <c r="A25" s="244" t="s">
        <v>29</v>
      </c>
      <c r="B25" s="245"/>
      <c r="C25" s="88" t="s">
        <v>44</v>
      </c>
      <c r="D25" s="89" t="s">
        <v>45</v>
      </c>
      <c r="E25" s="100"/>
      <c r="F25" s="244" t="s">
        <v>69</v>
      </c>
      <c r="G25" s="245"/>
      <c r="H25" s="103" t="s">
        <v>44</v>
      </c>
      <c r="I25" s="154" t="s">
        <v>45</v>
      </c>
    </row>
    <row r="26" spans="1:9" ht="12.75" customHeight="1" x14ac:dyDescent="0.25">
      <c r="A26" s="90" t="s">
        <v>30</v>
      </c>
      <c r="B26" s="91"/>
      <c r="C26" s="92">
        <v>837869</v>
      </c>
      <c r="D26" s="93">
        <f>SUM(C26/C45)</f>
        <v>0.46932551076536666</v>
      </c>
      <c r="E26" s="101"/>
      <c r="F26" s="90" t="s">
        <v>14</v>
      </c>
      <c r="G26" s="104"/>
      <c r="H26" s="92">
        <v>1076985</v>
      </c>
      <c r="I26" s="105">
        <f>SUM(H26/H33)</f>
        <v>0.60326439480591643</v>
      </c>
    </row>
    <row r="27" spans="1:9" ht="12.75" customHeight="1" x14ac:dyDescent="0.25">
      <c r="A27" s="94" t="s">
        <v>31</v>
      </c>
      <c r="B27" s="95"/>
      <c r="C27" s="82">
        <v>7000</v>
      </c>
      <c r="D27" s="93">
        <f>SUM(C27/C45)</f>
        <v>3.9209931091346815E-3</v>
      </c>
      <c r="E27" s="101"/>
      <c r="F27" s="94" t="s">
        <v>11</v>
      </c>
      <c r="G27" s="84"/>
      <c r="H27" s="82">
        <v>309265</v>
      </c>
      <c r="I27" s="107">
        <f>SUM(H27/H33)</f>
        <v>0.1732322762709339</v>
      </c>
    </row>
    <row r="28" spans="1:9" ht="12.75" customHeight="1" x14ac:dyDescent="0.25">
      <c r="A28" s="94" t="s">
        <v>32</v>
      </c>
      <c r="B28" s="95"/>
      <c r="C28" s="82">
        <v>25686</v>
      </c>
      <c r="D28" s="93">
        <f>SUM(C28/C45)</f>
        <v>1.4387804143033348E-2</v>
      </c>
      <c r="E28" s="101"/>
      <c r="F28" s="94" t="s">
        <v>12</v>
      </c>
      <c r="G28" s="84"/>
      <c r="H28" s="82">
        <v>146230</v>
      </c>
      <c r="I28" s="107">
        <f>SUM(H28/H33)</f>
        <v>8.1909546049823506E-2</v>
      </c>
    </row>
    <row r="29" spans="1:9" ht="12.75" customHeight="1" x14ac:dyDescent="0.25">
      <c r="A29" s="94" t="s">
        <v>33</v>
      </c>
      <c r="B29" s="95"/>
      <c r="C29" s="82">
        <v>101550</v>
      </c>
      <c r="D29" s="93">
        <f>SUM(C29/C45)</f>
        <v>5.6882407176089562E-2</v>
      </c>
      <c r="E29" s="101"/>
      <c r="F29" s="94" t="s">
        <v>25</v>
      </c>
      <c r="G29" s="84"/>
      <c r="H29" s="82">
        <v>110675</v>
      </c>
      <c r="I29" s="107">
        <f>SUM(H29/H33)</f>
        <v>6.1993701764782985E-2</v>
      </c>
    </row>
    <row r="30" spans="1:9" ht="12.75" customHeight="1" x14ac:dyDescent="0.25">
      <c r="A30" s="94" t="s">
        <v>34</v>
      </c>
      <c r="B30" s="95"/>
      <c r="C30" s="82">
        <v>12676</v>
      </c>
      <c r="D30" s="93">
        <f>SUM(C30/C45)</f>
        <v>7.1003583787701751E-3</v>
      </c>
      <c r="E30" s="101"/>
      <c r="F30" s="94" t="s">
        <v>164</v>
      </c>
      <c r="G30" s="84"/>
      <c r="H30" s="82">
        <v>23412</v>
      </c>
      <c r="I30" s="107">
        <f>SUM(H30/H33)</f>
        <v>1.3114041524437309E-2</v>
      </c>
    </row>
    <row r="31" spans="1:9" ht="12.75" customHeight="1" x14ac:dyDescent="0.25">
      <c r="A31" s="94" t="s">
        <v>35</v>
      </c>
      <c r="B31" s="95"/>
      <c r="C31" s="82">
        <v>7300</v>
      </c>
      <c r="D31" s="93">
        <f>SUM(C31/C45)</f>
        <v>4.0890356709547392E-3</v>
      </c>
      <c r="E31" s="101"/>
      <c r="F31" s="94" t="s">
        <v>177</v>
      </c>
      <c r="G31" s="84"/>
      <c r="H31" s="82">
        <v>110265</v>
      </c>
      <c r="I31" s="107">
        <f>SUM(H31/H33)</f>
        <v>6.1764043596962241E-2</v>
      </c>
    </row>
    <row r="32" spans="1:9" ht="12.75" customHeight="1" thickBot="1" x14ac:dyDescent="0.3">
      <c r="A32" s="94" t="s">
        <v>36</v>
      </c>
      <c r="B32" s="95"/>
      <c r="C32" s="82">
        <v>73906</v>
      </c>
      <c r="D32" s="93">
        <f>SUM(C32/C45)</f>
        <v>4.1397845246243965E-2</v>
      </c>
      <c r="E32" s="101"/>
      <c r="F32" s="94" t="s">
        <v>63</v>
      </c>
      <c r="G32" s="84"/>
      <c r="H32" s="82">
        <v>8430</v>
      </c>
      <c r="I32" s="107">
        <f>SUM(H32/H33)</f>
        <v>4.7219959871436235E-3</v>
      </c>
    </row>
    <row r="33" spans="1:10" ht="12.75" customHeight="1" thickBot="1" x14ac:dyDescent="0.3">
      <c r="A33" s="94" t="s">
        <v>37</v>
      </c>
      <c r="B33" s="95"/>
      <c r="C33" s="82">
        <v>101399</v>
      </c>
      <c r="D33" s="93">
        <f>SUM(C33/C45)</f>
        <v>5.6797825753306795E-2</v>
      </c>
      <c r="E33" s="101"/>
      <c r="F33" s="108"/>
      <c r="G33" s="109"/>
      <c r="H33" s="77">
        <f>SUM(H26:H32)</f>
        <v>1785262</v>
      </c>
      <c r="I33" s="98">
        <f>SUM(I26:I32)</f>
        <v>1</v>
      </c>
    </row>
    <row r="34" spans="1:10" ht="12.75" customHeight="1" x14ac:dyDescent="0.25">
      <c r="A34" s="94" t="s">
        <v>38</v>
      </c>
      <c r="B34" s="95"/>
      <c r="C34" s="82">
        <v>278289</v>
      </c>
      <c r="D34" s="93">
        <f>SUM(C34/C45)</f>
        <v>0.15588132162114021</v>
      </c>
      <c r="E34" s="101"/>
      <c r="F34" s="74"/>
      <c r="G34" s="74"/>
      <c r="H34" s="74"/>
      <c r="I34" s="74"/>
    </row>
    <row r="35" spans="1:10" ht="12.75" customHeight="1" x14ac:dyDescent="0.25">
      <c r="A35" s="94" t="s">
        <v>39</v>
      </c>
      <c r="B35" s="95"/>
      <c r="C35" s="82">
        <v>185832</v>
      </c>
      <c r="D35" s="93">
        <f>SUM(C35/C45)</f>
        <v>0.10409228449381659</v>
      </c>
      <c r="E35" s="101"/>
      <c r="F35" s="34" t="s">
        <v>163</v>
      </c>
      <c r="G35" s="74"/>
      <c r="H35" s="74"/>
      <c r="I35" s="74"/>
    </row>
    <row r="36" spans="1:10" ht="12.75" customHeight="1" x14ac:dyDescent="0.25">
      <c r="A36" s="94" t="s">
        <v>40</v>
      </c>
      <c r="B36" s="95"/>
      <c r="C36" s="82">
        <v>16100</v>
      </c>
      <c r="D36" s="93">
        <f>SUM(C36/C45)</f>
        <v>9.0182841510097686E-3</v>
      </c>
      <c r="E36" s="101"/>
      <c r="F36" s="74"/>
      <c r="G36" s="74"/>
      <c r="H36" s="74"/>
      <c r="I36" s="74"/>
    </row>
    <row r="37" spans="1:10" ht="12.75" customHeight="1" x14ac:dyDescent="0.25">
      <c r="A37" s="94" t="s">
        <v>41</v>
      </c>
      <c r="B37" s="95"/>
      <c r="C37" s="82">
        <v>45088</v>
      </c>
      <c r="D37" s="93">
        <f>SUM(C37/C45)</f>
        <v>2.5255676757809219E-2</v>
      </c>
      <c r="E37" s="101"/>
      <c r="F37" s="74"/>
      <c r="G37" s="74"/>
      <c r="H37" s="74"/>
      <c r="I37" s="74"/>
    </row>
    <row r="38" spans="1:10" ht="12.75" customHeight="1" x14ac:dyDescent="0.25">
      <c r="A38" s="94" t="s">
        <v>118</v>
      </c>
      <c r="B38" s="95"/>
      <c r="C38" s="82">
        <v>1000</v>
      </c>
      <c r="D38" s="93">
        <f>SUM(C38/C45)</f>
        <v>5.6014187273352597E-4</v>
      </c>
      <c r="E38" s="101"/>
      <c r="F38" s="74"/>
      <c r="G38" s="74"/>
      <c r="H38" s="74"/>
      <c r="I38" s="74"/>
    </row>
    <row r="39" spans="1:10" ht="12.75" customHeight="1" x14ac:dyDescent="0.25">
      <c r="A39" s="94" t="s">
        <v>62</v>
      </c>
      <c r="B39" s="95"/>
      <c r="C39" s="82">
        <v>23412</v>
      </c>
      <c r="D39" s="93">
        <f>SUM(C39/C45)</f>
        <v>1.3114041524437309E-2</v>
      </c>
      <c r="E39" s="101"/>
      <c r="F39" s="74"/>
      <c r="G39" s="74"/>
      <c r="H39" s="74"/>
      <c r="I39" s="74"/>
    </row>
    <row r="40" spans="1:10" ht="12.75" customHeight="1" x14ac:dyDescent="0.25">
      <c r="A40" s="80" t="s">
        <v>178</v>
      </c>
      <c r="B40" s="74"/>
      <c r="C40" s="82">
        <v>0</v>
      </c>
      <c r="D40" s="93">
        <f>SUM(C40/C45)</f>
        <v>0</v>
      </c>
      <c r="E40" s="101"/>
      <c r="F40" s="74"/>
      <c r="G40" s="74"/>
      <c r="H40" s="74"/>
      <c r="I40" s="74"/>
    </row>
    <row r="41" spans="1:10" ht="12.75" customHeight="1" x14ac:dyDescent="0.25">
      <c r="A41" s="80" t="s">
        <v>160</v>
      </c>
      <c r="B41" s="74"/>
      <c r="C41" s="82">
        <v>10225</v>
      </c>
      <c r="D41" s="93">
        <f>SUM(C41/C45)</f>
        <v>5.7274506487003029E-3</v>
      </c>
      <c r="E41" s="101"/>
      <c r="F41" s="74"/>
      <c r="G41" s="74"/>
      <c r="H41" s="74"/>
      <c r="I41" s="74"/>
    </row>
    <row r="42" spans="1:10" ht="12.75" customHeight="1" x14ac:dyDescent="0.25">
      <c r="A42" s="94" t="s">
        <v>42</v>
      </c>
      <c r="B42" s="95"/>
      <c r="C42" s="82">
        <v>12000</v>
      </c>
      <c r="D42" s="93">
        <f>SUM(C42/C45)</f>
        <v>6.7217024728023116E-3</v>
      </c>
      <c r="E42" s="101"/>
      <c r="F42" s="74"/>
      <c r="G42" s="74"/>
      <c r="H42" s="74"/>
      <c r="I42" s="74"/>
    </row>
    <row r="43" spans="1:10" ht="12.75" customHeight="1" x14ac:dyDescent="0.25">
      <c r="A43" s="94" t="s">
        <v>66</v>
      </c>
      <c r="B43" s="95"/>
      <c r="C43" s="82">
        <v>37500</v>
      </c>
      <c r="D43" s="93">
        <f>SUM(C43/C45)</f>
        <v>2.1005320227507222E-2</v>
      </c>
      <c r="E43" s="101"/>
      <c r="F43" s="74"/>
      <c r="G43" s="74"/>
      <c r="H43" s="74"/>
      <c r="I43" s="74"/>
    </row>
    <row r="44" spans="1:10" ht="12.75" customHeight="1" thickBot="1" x14ac:dyDescent="0.3">
      <c r="A44" s="94" t="s">
        <v>43</v>
      </c>
      <c r="B44" s="95"/>
      <c r="C44" s="82">
        <v>8430</v>
      </c>
      <c r="D44" s="93">
        <f>SUM(C44/C45)</f>
        <v>4.7219959871436235E-3</v>
      </c>
      <c r="E44" s="101"/>
      <c r="F44" s="74"/>
      <c r="G44" s="74"/>
      <c r="H44" s="74"/>
      <c r="I44" s="74"/>
    </row>
    <row r="45" spans="1:10" ht="12.75" customHeight="1" thickBot="1" x14ac:dyDescent="0.3">
      <c r="A45" s="96" t="s">
        <v>68</v>
      </c>
      <c r="B45" s="97"/>
      <c r="C45" s="77">
        <f>SUM(C26:C44)</f>
        <v>1785262</v>
      </c>
      <c r="D45" s="98">
        <f>SUM(D26:D44)</f>
        <v>1.0000000000000004</v>
      </c>
      <c r="E45" s="101"/>
      <c r="F45" s="74"/>
      <c r="G45" s="74"/>
      <c r="H45" s="74"/>
      <c r="I45" s="74"/>
      <c r="J45" s="9"/>
    </row>
    <row r="46" spans="1:10" ht="14.25" customHeight="1" thickBot="1" x14ac:dyDescent="0.3">
      <c r="E46" s="102"/>
      <c r="F46" s="74"/>
      <c r="G46" s="74"/>
      <c r="H46" s="74"/>
      <c r="I46" s="74"/>
    </row>
    <row r="47" spans="1:10" ht="30" customHeight="1" thickBot="1" x14ac:dyDescent="0.4">
      <c r="A47" s="268" t="s">
        <v>89</v>
      </c>
      <c r="B47" s="269"/>
      <c r="C47" s="269"/>
      <c r="D47" s="269"/>
      <c r="E47" s="269"/>
      <c r="F47" s="269"/>
      <c r="G47" s="269"/>
      <c r="H47" s="269"/>
      <c r="I47" s="270"/>
    </row>
    <row r="48" spans="1:10" ht="29.45" customHeight="1" thickBot="1" x14ac:dyDescent="0.3">
      <c r="A48" s="246" t="s">
        <v>193</v>
      </c>
      <c r="B48" s="247"/>
      <c r="C48" s="247"/>
      <c r="D48" s="248"/>
      <c r="E48" s="110"/>
      <c r="F48" s="111" t="s">
        <v>128</v>
      </c>
      <c r="G48" s="112" t="s">
        <v>129</v>
      </c>
      <c r="H48" s="113" t="s">
        <v>53</v>
      </c>
      <c r="I48" s="153" t="s">
        <v>52</v>
      </c>
    </row>
    <row r="49" spans="1:9" ht="28.5" customHeight="1" x14ac:dyDescent="0.25">
      <c r="A49" s="114" t="s">
        <v>30</v>
      </c>
      <c r="B49" s="74"/>
      <c r="C49" s="253" t="s">
        <v>3</v>
      </c>
      <c r="D49" s="254"/>
      <c r="E49" s="254"/>
      <c r="F49" s="81">
        <v>945624</v>
      </c>
      <c r="G49" s="92">
        <v>837869</v>
      </c>
      <c r="H49" s="81">
        <f>SUM(G49-F49)</f>
        <v>-107755</v>
      </c>
      <c r="I49" s="74"/>
    </row>
    <row r="50" spans="1:9" ht="12.75" customHeight="1" x14ac:dyDescent="0.25">
      <c r="A50" s="114" t="s">
        <v>31</v>
      </c>
      <c r="B50" s="74"/>
      <c r="C50" s="255" t="s">
        <v>3</v>
      </c>
      <c r="D50" s="255"/>
      <c r="E50" s="255"/>
      <c r="F50" s="81">
        <v>4050</v>
      </c>
      <c r="G50" s="82">
        <v>7000</v>
      </c>
      <c r="H50" s="81">
        <f t="shared" ref="H50:H67" si="0">SUM(G50-F50)</f>
        <v>2950</v>
      </c>
      <c r="I50" s="74"/>
    </row>
    <row r="51" spans="1:9" ht="12.75" customHeight="1" x14ac:dyDescent="0.25">
      <c r="A51" s="114" t="s">
        <v>32</v>
      </c>
      <c r="B51" s="74"/>
      <c r="C51" s="74"/>
      <c r="D51" s="74"/>
      <c r="E51" s="74"/>
      <c r="F51" s="81">
        <v>26038</v>
      </c>
      <c r="G51" s="82">
        <v>25686</v>
      </c>
      <c r="H51" s="81">
        <f t="shared" si="0"/>
        <v>-352</v>
      </c>
      <c r="I51" s="74"/>
    </row>
    <row r="52" spans="1:9" ht="12.75" customHeight="1" x14ac:dyDescent="0.25">
      <c r="A52" s="114" t="s">
        <v>33</v>
      </c>
      <c r="B52" s="74"/>
      <c r="C52" s="166" t="s">
        <v>3</v>
      </c>
      <c r="D52" s="74"/>
      <c r="E52" s="74"/>
      <c r="F52" s="81">
        <v>85275</v>
      </c>
      <c r="G52" s="82">
        <v>101550</v>
      </c>
      <c r="H52" s="81">
        <f t="shared" si="0"/>
        <v>16275</v>
      </c>
      <c r="I52" s="74"/>
    </row>
    <row r="53" spans="1:9" ht="12.75" customHeight="1" x14ac:dyDescent="0.25">
      <c r="A53" s="114" t="s">
        <v>34</v>
      </c>
      <c r="B53" s="74"/>
      <c r="C53" s="166" t="s">
        <v>3</v>
      </c>
      <c r="D53" s="74"/>
      <c r="E53" s="74"/>
      <c r="F53" s="81">
        <v>24601</v>
      </c>
      <c r="G53" s="82">
        <v>12676</v>
      </c>
      <c r="H53" s="81">
        <f t="shared" si="0"/>
        <v>-11925</v>
      </c>
      <c r="I53" s="74"/>
    </row>
    <row r="54" spans="1:9" ht="12.75" customHeight="1" x14ac:dyDescent="0.25">
      <c r="A54" s="114" t="s">
        <v>35</v>
      </c>
      <c r="B54" s="74"/>
      <c r="C54" s="74"/>
      <c r="D54" s="74"/>
      <c r="E54" s="74"/>
      <c r="F54" s="81">
        <v>7000</v>
      </c>
      <c r="G54" s="82">
        <v>7300</v>
      </c>
      <c r="H54" s="81">
        <f t="shared" si="0"/>
        <v>300</v>
      </c>
      <c r="I54" s="74"/>
    </row>
    <row r="55" spans="1:9" ht="12.75" customHeight="1" x14ac:dyDescent="0.25">
      <c r="A55" s="114" t="s">
        <v>36</v>
      </c>
      <c r="B55" s="74"/>
      <c r="C55" s="166" t="s">
        <v>3</v>
      </c>
      <c r="D55" s="74"/>
      <c r="E55" s="74"/>
      <c r="F55" s="81">
        <v>35534</v>
      </c>
      <c r="G55" s="82">
        <v>73906</v>
      </c>
      <c r="H55" s="81">
        <f t="shared" si="0"/>
        <v>38372</v>
      </c>
      <c r="I55" s="74"/>
    </row>
    <row r="56" spans="1:9" ht="12.75" customHeight="1" x14ac:dyDescent="0.25">
      <c r="A56" s="114" t="s">
        <v>37</v>
      </c>
      <c r="B56" s="74"/>
      <c r="C56" s="166" t="s">
        <v>3</v>
      </c>
      <c r="D56" s="74"/>
      <c r="E56" s="74"/>
      <c r="F56" s="81">
        <v>63687</v>
      </c>
      <c r="G56" s="82">
        <v>101399</v>
      </c>
      <c r="H56" s="81">
        <f t="shared" si="0"/>
        <v>37712</v>
      </c>
      <c r="I56" s="74"/>
    </row>
    <row r="57" spans="1:9" ht="14.25" customHeight="1" x14ac:dyDescent="0.25">
      <c r="A57" s="114" t="s">
        <v>38</v>
      </c>
      <c r="B57" s="74"/>
      <c r="C57" s="256" t="s">
        <v>3</v>
      </c>
      <c r="D57" s="256"/>
      <c r="E57" s="256"/>
      <c r="F57" s="81">
        <v>283416</v>
      </c>
      <c r="G57" s="82">
        <v>278289</v>
      </c>
      <c r="H57" s="81">
        <f t="shared" si="0"/>
        <v>-5127</v>
      </c>
      <c r="I57" s="74"/>
    </row>
    <row r="58" spans="1:9" ht="12.75" customHeight="1" x14ac:dyDescent="0.25">
      <c r="A58" s="114" t="s">
        <v>39</v>
      </c>
      <c r="B58" s="74"/>
      <c r="C58" s="74"/>
      <c r="D58" s="74"/>
      <c r="E58" s="74"/>
      <c r="F58" s="81">
        <v>227334</v>
      </c>
      <c r="G58" s="82">
        <v>185832</v>
      </c>
      <c r="H58" s="81">
        <f t="shared" si="0"/>
        <v>-41502</v>
      </c>
      <c r="I58" s="74"/>
    </row>
    <row r="59" spans="1:9" ht="12.75" customHeight="1" x14ac:dyDescent="0.25">
      <c r="A59" s="114" t="s">
        <v>40</v>
      </c>
      <c r="B59" s="74"/>
      <c r="C59" s="74"/>
      <c r="D59" s="115"/>
      <c r="E59" s="115"/>
      <c r="F59" s="81">
        <v>16000</v>
      </c>
      <c r="G59" s="82">
        <v>16100</v>
      </c>
      <c r="H59" s="81">
        <f t="shared" si="0"/>
        <v>100</v>
      </c>
      <c r="I59" s="74"/>
    </row>
    <row r="60" spans="1:9" ht="12.75" customHeight="1" x14ac:dyDescent="0.25">
      <c r="A60" s="114" t="s">
        <v>41</v>
      </c>
      <c r="B60" s="74"/>
      <c r="C60" s="166" t="s">
        <v>3</v>
      </c>
      <c r="D60" s="115"/>
      <c r="E60" s="115"/>
      <c r="F60" s="81">
        <v>55414</v>
      </c>
      <c r="G60" s="82">
        <v>45088</v>
      </c>
      <c r="H60" s="81">
        <f t="shared" si="0"/>
        <v>-10326</v>
      </c>
      <c r="I60" s="74"/>
    </row>
    <row r="61" spans="1:9" ht="12.75" customHeight="1" x14ac:dyDescent="0.25">
      <c r="A61" s="114" t="s">
        <v>97</v>
      </c>
      <c r="B61" s="74"/>
      <c r="C61" s="74"/>
      <c r="D61" s="115"/>
      <c r="E61" s="115"/>
      <c r="F61" s="81">
        <v>1000</v>
      </c>
      <c r="G61" s="82">
        <v>1000</v>
      </c>
      <c r="H61" s="81">
        <v>0</v>
      </c>
      <c r="I61" s="74"/>
    </row>
    <row r="62" spans="1:9" ht="12.75" customHeight="1" x14ac:dyDescent="0.25">
      <c r="A62" s="114" t="s">
        <v>62</v>
      </c>
      <c r="B62" s="74"/>
      <c r="C62" s="74"/>
      <c r="D62" s="115"/>
      <c r="E62" s="115"/>
      <c r="F62" s="81">
        <v>0</v>
      </c>
      <c r="G62" s="82">
        <v>23412</v>
      </c>
      <c r="H62" s="81">
        <f t="shared" si="0"/>
        <v>23412</v>
      </c>
      <c r="I62" s="74"/>
    </row>
    <row r="63" spans="1:9" ht="12.75" customHeight="1" x14ac:dyDescent="0.25">
      <c r="A63" s="114" t="s">
        <v>130</v>
      </c>
      <c r="B63" s="74"/>
      <c r="C63" s="252" t="s">
        <v>179</v>
      </c>
      <c r="D63" s="252"/>
      <c r="E63" s="115"/>
      <c r="F63" s="81">
        <v>150000</v>
      </c>
      <c r="G63" s="197">
        <v>0</v>
      </c>
      <c r="H63" s="81">
        <f t="shared" si="0"/>
        <v>-150000</v>
      </c>
      <c r="I63" s="74"/>
    </row>
    <row r="64" spans="1:9" ht="12.75" customHeight="1" x14ac:dyDescent="0.25">
      <c r="A64" s="114" t="s">
        <v>160</v>
      </c>
      <c r="B64" s="74"/>
      <c r="C64" s="74"/>
      <c r="D64" s="115"/>
      <c r="E64" s="115"/>
      <c r="F64" s="81">
        <v>9000</v>
      </c>
      <c r="G64" s="82">
        <v>10225</v>
      </c>
      <c r="H64" s="81">
        <f t="shared" si="0"/>
        <v>1225</v>
      </c>
      <c r="I64" s="74"/>
    </row>
    <row r="65" spans="1:9" ht="12.75" customHeight="1" x14ac:dyDescent="0.25">
      <c r="A65" s="114" t="s">
        <v>42</v>
      </c>
      <c r="B65" s="74"/>
      <c r="C65" s="74"/>
      <c r="D65" s="115"/>
      <c r="E65" s="115"/>
      <c r="F65" s="81">
        <v>11950</v>
      </c>
      <c r="G65" s="82">
        <v>12000</v>
      </c>
      <c r="H65" s="81">
        <f t="shared" si="0"/>
        <v>50</v>
      </c>
      <c r="I65" s="74"/>
    </row>
    <row r="66" spans="1:9" ht="12.75" customHeight="1" x14ac:dyDescent="0.25">
      <c r="A66" s="114" t="s">
        <v>66</v>
      </c>
      <c r="B66" s="74"/>
      <c r="C66" s="74"/>
      <c r="D66" s="115"/>
      <c r="E66" s="115"/>
      <c r="F66" s="81">
        <v>36840</v>
      </c>
      <c r="G66" s="82">
        <v>37500</v>
      </c>
      <c r="H66" s="81">
        <f t="shared" si="0"/>
        <v>660</v>
      </c>
      <c r="I66" s="74"/>
    </row>
    <row r="67" spans="1:9" ht="12.75" customHeight="1" thickBot="1" x14ac:dyDescent="0.3">
      <c r="A67" s="114" t="s">
        <v>43</v>
      </c>
      <c r="B67" s="74"/>
      <c r="C67" s="74"/>
      <c r="D67" s="115"/>
      <c r="E67" s="115"/>
      <c r="F67" s="85">
        <v>11042</v>
      </c>
      <c r="G67" s="82">
        <v>8430</v>
      </c>
      <c r="H67" s="81">
        <f t="shared" si="0"/>
        <v>-2612</v>
      </c>
      <c r="I67" s="84"/>
    </row>
    <row r="68" spans="1:9" ht="12.75" customHeight="1" thickBot="1" x14ac:dyDescent="0.3">
      <c r="A68" s="74"/>
      <c r="B68" s="74"/>
      <c r="C68" s="74"/>
      <c r="D68" s="152"/>
      <c r="E68" s="115"/>
      <c r="F68" s="76">
        <f>SUM(F49:F67)</f>
        <v>1993805</v>
      </c>
      <c r="G68" s="77">
        <f>SUM(G49:G67)</f>
        <v>1785262</v>
      </c>
      <c r="H68" s="116">
        <f>SUM(G68-F68)</f>
        <v>-208543</v>
      </c>
      <c r="I68" s="117">
        <f>SUM(H68/F68)</f>
        <v>-0.10459548451327988</v>
      </c>
    </row>
    <row r="69" spans="1:9" ht="12.75" customHeight="1" thickBot="1" x14ac:dyDescent="0.3">
      <c r="A69" s="75"/>
      <c r="B69" s="74"/>
      <c r="C69" s="74"/>
      <c r="D69" s="115"/>
      <c r="E69" s="115"/>
      <c r="F69" s="115"/>
      <c r="G69" s="82"/>
      <c r="H69" s="81"/>
      <c r="I69" s="74"/>
    </row>
    <row r="70" spans="1:9" ht="28.15" customHeight="1" thickBot="1" x14ac:dyDescent="0.3">
      <c r="A70" s="246" t="s">
        <v>168</v>
      </c>
      <c r="B70" s="247"/>
      <c r="C70" s="247"/>
      <c r="D70" s="248"/>
      <c r="E70" s="110"/>
      <c r="F70" s="111" t="s">
        <v>128</v>
      </c>
      <c r="G70" s="112" t="s">
        <v>129</v>
      </c>
      <c r="H70" s="113" t="s">
        <v>53</v>
      </c>
      <c r="I70" s="153" t="s">
        <v>52</v>
      </c>
    </row>
    <row r="71" spans="1:9" s="14" customFormat="1" ht="22.5" customHeight="1" x14ac:dyDescent="0.25">
      <c r="A71" s="114" t="s">
        <v>14</v>
      </c>
      <c r="B71" s="74"/>
      <c r="C71" s="253" t="s">
        <v>3</v>
      </c>
      <c r="D71" s="254"/>
      <c r="E71" s="254"/>
      <c r="F71" s="81">
        <v>1200950</v>
      </c>
      <c r="G71" s="92">
        <v>1076985</v>
      </c>
      <c r="H71" s="81"/>
      <c r="I71" s="74"/>
    </row>
    <row r="72" spans="1:9" s="14" customFormat="1" ht="12.75" customHeight="1" x14ac:dyDescent="0.25">
      <c r="A72" s="114" t="s">
        <v>11</v>
      </c>
      <c r="B72" s="74"/>
      <c r="C72" s="166" t="s">
        <v>3</v>
      </c>
      <c r="D72" s="81"/>
      <c r="E72" s="81"/>
      <c r="F72" s="81">
        <v>356612</v>
      </c>
      <c r="G72" s="82">
        <v>309265</v>
      </c>
      <c r="H72" s="81"/>
      <c r="I72" s="74"/>
    </row>
    <row r="73" spans="1:9" s="14" customFormat="1" ht="12.75" customHeight="1" x14ac:dyDescent="0.25">
      <c r="A73" s="114" t="s">
        <v>12</v>
      </c>
      <c r="B73" s="74"/>
      <c r="C73" s="257" t="s">
        <v>3</v>
      </c>
      <c r="D73" s="257"/>
      <c r="E73" s="257"/>
      <c r="F73" s="81">
        <v>194062</v>
      </c>
      <c r="G73" s="82">
        <v>146230</v>
      </c>
      <c r="H73" s="81"/>
      <c r="I73" s="74"/>
    </row>
    <row r="74" spans="1:9" s="14" customFormat="1" ht="12.75" customHeight="1" x14ac:dyDescent="0.25">
      <c r="A74" s="114" t="s">
        <v>25</v>
      </c>
      <c r="B74" s="74"/>
      <c r="C74" s="74" t="s">
        <v>3</v>
      </c>
      <c r="D74" s="81"/>
      <c r="E74" s="81"/>
      <c r="F74" s="81">
        <v>99139</v>
      </c>
      <c r="G74" s="82">
        <v>110675</v>
      </c>
      <c r="H74" s="81"/>
      <c r="I74" s="74"/>
    </row>
    <row r="75" spans="1:9" s="14" customFormat="1" ht="12.75" customHeight="1" x14ac:dyDescent="0.25">
      <c r="A75" s="114" t="s">
        <v>71</v>
      </c>
      <c r="B75" s="74"/>
      <c r="C75" s="166" t="s">
        <v>3</v>
      </c>
      <c r="D75" s="81"/>
      <c r="E75" s="81"/>
      <c r="F75" s="81">
        <v>0</v>
      </c>
      <c r="G75" s="82">
        <v>23412</v>
      </c>
      <c r="H75" s="81"/>
      <c r="I75" s="74"/>
    </row>
    <row r="76" spans="1:9" s="14" customFormat="1" ht="13.5" customHeight="1" x14ac:dyDescent="0.25">
      <c r="A76" s="114" t="s">
        <v>60</v>
      </c>
      <c r="B76" s="74"/>
      <c r="C76" s="258" t="s">
        <v>3</v>
      </c>
      <c r="D76" s="257"/>
      <c r="E76" s="257"/>
      <c r="F76" s="85">
        <v>132000</v>
      </c>
      <c r="G76" s="82">
        <v>110265</v>
      </c>
      <c r="H76" s="81"/>
      <c r="I76" s="74"/>
    </row>
    <row r="77" spans="1:9" s="14" customFormat="1" ht="12.75" customHeight="1" thickBot="1" x14ac:dyDescent="0.3">
      <c r="A77" s="114" t="s">
        <v>63</v>
      </c>
      <c r="B77" s="74"/>
      <c r="C77" s="166" t="s">
        <v>3</v>
      </c>
      <c r="D77" s="81"/>
      <c r="E77" s="81"/>
      <c r="F77" s="85">
        <v>11042</v>
      </c>
      <c r="G77" s="82">
        <v>8430</v>
      </c>
      <c r="H77" s="81"/>
      <c r="I77" s="74"/>
    </row>
    <row r="78" spans="1:9" s="14" customFormat="1" ht="12.75" customHeight="1" thickBot="1" x14ac:dyDescent="0.3">
      <c r="A78" s="74"/>
      <c r="B78" s="74"/>
      <c r="C78" s="74"/>
      <c r="D78" s="81"/>
      <c r="E78" s="81"/>
      <c r="F78" s="76">
        <f>SUM(F71:F77)</f>
        <v>1993805</v>
      </c>
      <c r="G78" s="77">
        <f>SUM(G71:G77)</f>
        <v>1785262</v>
      </c>
      <c r="H78" s="116">
        <f>SUM(G78-F78)</f>
        <v>-208543</v>
      </c>
      <c r="I78" s="83">
        <f>SUM(H78)/F78</f>
        <v>-0.10459548451327988</v>
      </c>
    </row>
    <row r="79" spans="1:9" s="14" customFormat="1" ht="12" hidden="1" customHeight="1" thickBot="1" x14ac:dyDescent="0.3">
      <c r="A79" s="74"/>
      <c r="B79" s="74"/>
      <c r="C79" s="74"/>
      <c r="D79" s="81"/>
      <c r="E79" s="81"/>
      <c r="F79" s="85"/>
      <c r="G79" s="82"/>
      <c r="H79" s="85"/>
      <c r="I79" s="106"/>
    </row>
    <row r="80" spans="1:9" s="14" customFormat="1" ht="24" hidden="1" customHeight="1" thickBot="1" x14ac:dyDescent="0.3">
      <c r="A80" s="246" t="s">
        <v>70</v>
      </c>
      <c r="B80" s="247"/>
      <c r="C80" s="247"/>
      <c r="D80" s="248"/>
      <c r="E80" s="110"/>
      <c r="F80" s="118" t="s">
        <v>122</v>
      </c>
      <c r="G80" s="112" t="s">
        <v>123</v>
      </c>
      <c r="H80" s="119" t="s">
        <v>53</v>
      </c>
      <c r="I80" s="120" t="s">
        <v>52</v>
      </c>
    </row>
    <row r="81" spans="1:9" s="14" customFormat="1" ht="10.5" hidden="1" customHeight="1" x14ac:dyDescent="0.25">
      <c r="A81" s="121" t="s">
        <v>10</v>
      </c>
      <c r="B81" s="74"/>
      <c r="C81" s="74"/>
      <c r="D81" s="74"/>
      <c r="E81" s="74"/>
      <c r="F81" s="122" t="s">
        <v>3</v>
      </c>
      <c r="G81" s="123" t="s">
        <v>3</v>
      </c>
      <c r="H81" s="74"/>
      <c r="I81" s="74"/>
    </row>
    <row r="82" spans="1:9" s="14" customFormat="1" ht="10.5" hidden="1" customHeight="1" x14ac:dyDescent="0.25">
      <c r="A82" s="121"/>
      <c r="B82" s="74" t="s">
        <v>14</v>
      </c>
      <c r="C82" s="74"/>
      <c r="D82" s="74"/>
      <c r="E82" s="74"/>
      <c r="F82" s="81">
        <v>1937440</v>
      </c>
      <c r="G82" s="82">
        <v>1809325</v>
      </c>
      <c r="H82" s="74"/>
      <c r="I82" s="74"/>
    </row>
    <row r="83" spans="1:9" s="14" customFormat="1" ht="10.5" hidden="1" customHeight="1" x14ac:dyDescent="0.25">
      <c r="A83" s="121"/>
      <c r="B83" s="74" t="s">
        <v>11</v>
      </c>
      <c r="C83" s="74"/>
      <c r="D83" s="74"/>
      <c r="E83" s="74"/>
      <c r="F83" s="81">
        <v>158854</v>
      </c>
      <c r="G83" s="82">
        <v>152454</v>
      </c>
      <c r="H83" s="74"/>
      <c r="I83" s="74"/>
    </row>
    <row r="84" spans="1:9" s="14" customFormat="1" ht="10.5" hidden="1" customHeight="1" x14ac:dyDescent="0.25">
      <c r="A84" s="121"/>
      <c r="B84" s="74" t="s">
        <v>12</v>
      </c>
      <c r="C84" s="74"/>
      <c r="D84" s="74"/>
      <c r="E84" s="74"/>
      <c r="F84" s="81">
        <v>93133</v>
      </c>
      <c r="G84" s="82">
        <v>51295</v>
      </c>
      <c r="H84" s="74"/>
      <c r="I84" s="74"/>
    </row>
    <row r="85" spans="1:9" s="14" customFormat="1" ht="10.5" hidden="1" customHeight="1" x14ac:dyDescent="0.25">
      <c r="A85" s="121"/>
      <c r="B85" s="74" t="s">
        <v>25</v>
      </c>
      <c r="C85" s="74"/>
      <c r="D85" s="74"/>
      <c r="E85" s="74"/>
      <c r="F85" s="81">
        <v>40740</v>
      </c>
      <c r="G85" s="82">
        <v>13630</v>
      </c>
      <c r="H85" s="74"/>
      <c r="I85" s="74"/>
    </row>
    <row r="86" spans="1:9" s="14" customFormat="1" ht="10.5" hidden="1" customHeight="1" thickBot="1" x14ac:dyDescent="0.3">
      <c r="A86" s="121"/>
      <c r="B86" s="74" t="s">
        <v>60</v>
      </c>
      <c r="C86" s="74"/>
      <c r="D86" s="74"/>
      <c r="E86" s="74"/>
      <c r="F86" s="124">
        <v>0</v>
      </c>
      <c r="G86" s="125">
        <v>0</v>
      </c>
      <c r="H86" s="74"/>
      <c r="I86" s="74"/>
    </row>
    <row r="87" spans="1:9" s="14" customFormat="1" ht="10.5" hidden="1" customHeight="1" thickBot="1" x14ac:dyDescent="0.3">
      <c r="A87" s="74"/>
      <c r="B87" s="74"/>
      <c r="C87" s="74"/>
      <c r="D87" s="74"/>
      <c r="E87" s="74"/>
      <c r="F87" s="126">
        <f>SUM(F82:F86)</f>
        <v>2230167</v>
      </c>
      <c r="G87" s="127">
        <f>SUM(G82:G86)</f>
        <v>2026704</v>
      </c>
      <c r="H87" s="128">
        <f>SUM(G87-F87)</f>
        <v>-203463</v>
      </c>
      <c r="I87" s="129">
        <f>SUM(H87)/F87</f>
        <v>-9.1232181267142776E-2</v>
      </c>
    </row>
    <row r="88" spans="1:9" s="14" customFormat="1" ht="10.5" hidden="1" customHeight="1" x14ac:dyDescent="0.25">
      <c r="A88" s="121" t="s">
        <v>13</v>
      </c>
      <c r="B88" s="74"/>
      <c r="C88" s="74"/>
      <c r="D88" s="74"/>
      <c r="E88" s="74"/>
      <c r="F88" s="81"/>
      <c r="G88" s="87" t="s">
        <v>3</v>
      </c>
      <c r="H88" s="74"/>
      <c r="I88" s="74"/>
    </row>
    <row r="89" spans="1:9" s="14" customFormat="1" ht="10.5" hidden="1" customHeight="1" x14ac:dyDescent="0.25">
      <c r="A89" s="121"/>
      <c r="B89" s="74" t="s">
        <v>14</v>
      </c>
      <c r="C89" s="74"/>
      <c r="D89" s="74"/>
      <c r="E89" s="74"/>
      <c r="F89" s="81">
        <v>47493</v>
      </c>
      <c r="G89" s="82">
        <v>37406</v>
      </c>
      <c r="H89" s="74"/>
      <c r="I89" s="74"/>
    </row>
    <row r="90" spans="1:9" s="14" customFormat="1" ht="10.5" hidden="1" customHeight="1" x14ac:dyDescent="0.25">
      <c r="A90" s="121"/>
      <c r="B90" s="74" t="s">
        <v>11</v>
      </c>
      <c r="C90" s="74"/>
      <c r="D90" s="74"/>
      <c r="E90" s="74"/>
      <c r="F90" s="81">
        <v>4095</v>
      </c>
      <c r="G90" s="82">
        <v>4095</v>
      </c>
      <c r="H90" s="74"/>
      <c r="I90" s="74"/>
    </row>
    <row r="91" spans="1:9" s="14" customFormat="1" ht="10.5" hidden="1" customHeight="1" x14ac:dyDescent="0.25">
      <c r="A91" s="121"/>
      <c r="B91" s="74" t="s">
        <v>12</v>
      </c>
      <c r="C91" s="74"/>
      <c r="D91" s="74"/>
      <c r="E91" s="74"/>
      <c r="F91" s="81">
        <v>5837</v>
      </c>
      <c r="G91" s="82">
        <v>4462</v>
      </c>
      <c r="H91" s="74"/>
      <c r="I91" s="74"/>
    </row>
    <row r="92" spans="1:9" s="14" customFormat="1" ht="10.5" hidden="1" customHeight="1" thickBot="1" x14ac:dyDescent="0.3">
      <c r="A92" s="121"/>
      <c r="B92" s="74" t="s">
        <v>25</v>
      </c>
      <c r="C92" s="74"/>
      <c r="D92" s="74"/>
      <c r="E92" s="74"/>
      <c r="F92" s="124">
        <v>200</v>
      </c>
      <c r="G92" s="125">
        <v>0</v>
      </c>
      <c r="H92" s="74"/>
      <c r="I92" s="74"/>
    </row>
    <row r="93" spans="1:9" s="14" customFormat="1" ht="10.5" hidden="1" customHeight="1" thickBot="1" x14ac:dyDescent="0.3">
      <c r="A93" s="74"/>
      <c r="B93" s="74"/>
      <c r="C93" s="74"/>
      <c r="D93" s="74"/>
      <c r="E93" s="74"/>
      <c r="F93" s="126">
        <f>SUM(F89:F92)</f>
        <v>57625</v>
      </c>
      <c r="G93" s="127">
        <f>SUM(G89:G92)</f>
        <v>45963</v>
      </c>
      <c r="H93" s="128">
        <f>SUM(G93-F93)</f>
        <v>-11662</v>
      </c>
      <c r="I93" s="129">
        <f>SUM(H93)/F93</f>
        <v>-0.20237744034707159</v>
      </c>
    </row>
    <row r="94" spans="1:9" s="14" customFormat="1" ht="10.5" hidden="1" customHeight="1" x14ac:dyDescent="0.25">
      <c r="A94" s="121" t="s">
        <v>9</v>
      </c>
      <c r="B94" s="74"/>
      <c r="C94" s="74"/>
      <c r="D94" s="74"/>
      <c r="E94" s="74"/>
      <c r="F94" s="81"/>
      <c r="G94" s="87" t="s">
        <v>3</v>
      </c>
      <c r="H94" s="74"/>
      <c r="I94" s="74"/>
    </row>
    <row r="95" spans="1:9" s="14" customFormat="1" ht="10.5" hidden="1" customHeight="1" x14ac:dyDescent="0.25">
      <c r="A95" s="121"/>
      <c r="B95" s="74" t="s">
        <v>14</v>
      </c>
      <c r="C95" s="74"/>
      <c r="D95" s="74"/>
      <c r="E95" s="74"/>
      <c r="F95" s="81">
        <v>3998</v>
      </c>
      <c r="G95" s="82">
        <v>2788</v>
      </c>
      <c r="H95" s="74"/>
      <c r="I95" s="74"/>
    </row>
    <row r="96" spans="1:9" s="14" customFormat="1" ht="10.5" hidden="1" customHeight="1" x14ac:dyDescent="0.25">
      <c r="A96" s="121"/>
      <c r="B96" s="74" t="s">
        <v>11</v>
      </c>
      <c r="C96" s="74"/>
      <c r="D96" s="74"/>
      <c r="E96" s="74"/>
      <c r="F96" s="81">
        <v>1350</v>
      </c>
      <c r="G96" s="82">
        <v>1350</v>
      </c>
      <c r="H96" s="74"/>
      <c r="I96" s="74"/>
    </row>
    <row r="97" spans="1:9" s="14" customFormat="1" ht="10.5" hidden="1" customHeight="1" x14ac:dyDescent="0.25">
      <c r="A97" s="121"/>
      <c r="B97" s="74" t="s">
        <v>12</v>
      </c>
      <c r="C97" s="74"/>
      <c r="D97" s="74"/>
      <c r="E97" s="74"/>
      <c r="F97" s="81">
        <v>1915</v>
      </c>
      <c r="G97" s="82">
        <v>1700</v>
      </c>
      <c r="H97" s="74"/>
      <c r="I97" s="74"/>
    </row>
    <row r="98" spans="1:9" s="14" customFormat="1" ht="10.5" hidden="1" customHeight="1" thickBot="1" x14ac:dyDescent="0.3">
      <c r="A98" s="121"/>
      <c r="B98" s="74" t="s">
        <v>25</v>
      </c>
      <c r="C98" s="74"/>
      <c r="D98" s="74"/>
      <c r="E98" s="74"/>
      <c r="F98" s="124">
        <v>6755</v>
      </c>
      <c r="G98" s="125">
        <v>3200</v>
      </c>
      <c r="H98" s="74"/>
      <c r="I98" s="74"/>
    </row>
    <row r="99" spans="1:9" s="14" customFormat="1" ht="10.5" hidden="1" customHeight="1" thickBot="1" x14ac:dyDescent="0.3">
      <c r="A99" s="74"/>
      <c r="B99" s="74"/>
      <c r="C99" s="74"/>
      <c r="D99" s="74"/>
      <c r="E99" s="74"/>
      <c r="F99" s="126">
        <f>SUM(F95:F98)</f>
        <v>14018</v>
      </c>
      <c r="G99" s="127">
        <f>SUM(G95:G98)</f>
        <v>9038</v>
      </c>
      <c r="H99" s="128">
        <f>SUM(G99-F99)</f>
        <v>-4980</v>
      </c>
      <c r="I99" s="129">
        <f>SUM(H99)/F99</f>
        <v>-0.35525752603795119</v>
      </c>
    </row>
    <row r="100" spans="1:9" s="14" customFormat="1" ht="4.9000000000000004" hidden="1" customHeight="1" thickBot="1" x14ac:dyDescent="0.3">
      <c r="A100" s="74"/>
      <c r="B100" s="74"/>
      <c r="C100" s="74"/>
      <c r="D100" s="74"/>
      <c r="E100" s="74"/>
      <c r="F100" s="86"/>
      <c r="G100" s="130"/>
      <c r="H100" s="116"/>
      <c r="I100" s="79"/>
    </row>
    <row r="101" spans="1:9" s="14" customFormat="1" ht="27.6" hidden="1" customHeight="1" thickBot="1" x14ac:dyDescent="0.3">
      <c r="A101" s="246" t="s">
        <v>70</v>
      </c>
      <c r="B101" s="247"/>
      <c r="C101" s="247"/>
      <c r="D101" s="248"/>
      <c r="E101" s="110"/>
      <c r="F101" s="118" t="s">
        <v>122</v>
      </c>
      <c r="G101" s="112" t="s">
        <v>123</v>
      </c>
      <c r="H101" s="119" t="s">
        <v>53</v>
      </c>
      <c r="I101" s="120" t="s">
        <v>52</v>
      </c>
    </row>
    <row r="102" spans="1:9" s="14" customFormat="1" ht="10.5" hidden="1" customHeight="1" x14ac:dyDescent="0.25">
      <c r="A102" s="121" t="s">
        <v>119</v>
      </c>
      <c r="B102" s="74"/>
      <c r="C102" s="74"/>
      <c r="D102" s="74"/>
      <c r="E102" s="74"/>
      <c r="F102" s="81"/>
      <c r="G102" s="87" t="s">
        <v>3</v>
      </c>
      <c r="H102" s="74"/>
      <c r="I102" s="74"/>
    </row>
    <row r="103" spans="1:9" s="14" customFormat="1" ht="10.5" hidden="1" customHeight="1" thickBot="1" x14ac:dyDescent="0.3">
      <c r="A103" s="74"/>
      <c r="B103" s="74" t="s">
        <v>11</v>
      </c>
      <c r="C103" s="74"/>
      <c r="D103" s="74"/>
      <c r="E103" s="74"/>
      <c r="F103" s="81">
        <v>30000</v>
      </c>
      <c r="G103" s="82">
        <v>30000</v>
      </c>
      <c r="H103" s="74"/>
      <c r="I103" s="74"/>
    </row>
    <row r="104" spans="1:9" s="14" customFormat="1" ht="10.5" hidden="1" customHeight="1" thickBot="1" x14ac:dyDescent="0.3">
      <c r="A104" s="74"/>
      <c r="B104" s="74" t="s">
        <v>3</v>
      </c>
      <c r="C104" s="74"/>
      <c r="D104" s="74"/>
      <c r="E104" s="74"/>
      <c r="F104" s="126">
        <f>SUM(F103)</f>
        <v>30000</v>
      </c>
      <c r="G104" s="127">
        <f>SUM(G103)</f>
        <v>30000</v>
      </c>
      <c r="H104" s="128">
        <f>SUM(G104-F104)</f>
        <v>0</v>
      </c>
      <c r="I104" s="129" t="s">
        <v>3</v>
      </c>
    </row>
    <row r="105" spans="1:9" s="14" customFormat="1" ht="10.5" hidden="1" customHeight="1" x14ac:dyDescent="0.25">
      <c r="A105" s="121" t="s">
        <v>15</v>
      </c>
      <c r="B105" s="74"/>
      <c r="C105" s="74"/>
      <c r="D105" s="74"/>
      <c r="E105" s="74"/>
      <c r="F105" s="81"/>
      <c r="G105" s="87" t="s">
        <v>3</v>
      </c>
      <c r="H105" s="74"/>
      <c r="I105" s="74"/>
    </row>
    <row r="106" spans="1:9" s="14" customFormat="1" ht="10.5" hidden="1" customHeight="1" x14ac:dyDescent="0.25">
      <c r="A106" s="121"/>
      <c r="B106" s="74" t="s">
        <v>14</v>
      </c>
      <c r="C106" s="74"/>
      <c r="D106" s="74"/>
      <c r="E106" s="74"/>
      <c r="F106" s="81">
        <v>270764</v>
      </c>
      <c r="G106" s="82">
        <v>177813</v>
      </c>
      <c r="H106" s="74"/>
      <c r="I106" s="74"/>
    </row>
    <row r="107" spans="1:9" s="14" customFormat="1" ht="10.5" hidden="1" customHeight="1" x14ac:dyDescent="0.25">
      <c r="A107" s="121"/>
      <c r="B107" s="74" t="s">
        <v>11</v>
      </c>
      <c r="C107" s="74"/>
      <c r="D107" s="74"/>
      <c r="E107" s="74"/>
      <c r="F107" s="81">
        <v>8205</v>
      </c>
      <c r="G107" s="82">
        <v>6500</v>
      </c>
      <c r="H107" s="74"/>
      <c r="I107" s="74"/>
    </row>
    <row r="108" spans="1:9" s="14" customFormat="1" ht="10.5" hidden="1" customHeight="1" x14ac:dyDescent="0.25">
      <c r="A108" s="121"/>
      <c r="B108" s="74" t="s">
        <v>12</v>
      </c>
      <c r="C108" s="74"/>
      <c r="D108" s="74"/>
      <c r="E108" s="74"/>
      <c r="F108" s="81">
        <v>7000</v>
      </c>
      <c r="G108" s="82">
        <v>3600</v>
      </c>
      <c r="H108" s="74"/>
      <c r="I108" s="74"/>
    </row>
    <row r="109" spans="1:9" s="14" customFormat="1" ht="10.5" hidden="1" customHeight="1" thickBot="1" x14ac:dyDescent="0.3">
      <c r="A109" s="121"/>
      <c r="B109" s="74" t="s">
        <v>25</v>
      </c>
      <c r="C109" s="74"/>
      <c r="D109" s="74"/>
      <c r="E109" s="74"/>
      <c r="F109" s="124">
        <v>10562</v>
      </c>
      <c r="G109" s="125">
        <v>3900</v>
      </c>
      <c r="H109" s="74"/>
      <c r="I109" s="74"/>
    </row>
    <row r="110" spans="1:9" s="14" customFormat="1" ht="10.5" hidden="1" customHeight="1" thickBot="1" x14ac:dyDescent="0.3">
      <c r="A110" s="74"/>
      <c r="B110" s="74"/>
      <c r="C110" s="74"/>
      <c r="D110" s="74"/>
      <c r="E110" s="74"/>
      <c r="F110" s="126">
        <f>SUM(F106:F109)</f>
        <v>296531</v>
      </c>
      <c r="G110" s="127">
        <f>SUM(G106:G109)</f>
        <v>191813</v>
      </c>
      <c r="H110" s="128">
        <f>SUM(G110-F110)</f>
        <v>-104718</v>
      </c>
      <c r="I110" s="129">
        <f>SUM(H110)/F110</f>
        <v>-0.35314351619223622</v>
      </c>
    </row>
    <row r="111" spans="1:9" s="14" customFormat="1" ht="10.5" hidden="1" customHeight="1" x14ac:dyDescent="0.25">
      <c r="A111" s="121" t="s">
        <v>17</v>
      </c>
      <c r="B111" s="74"/>
      <c r="C111" s="74"/>
      <c r="D111" s="74"/>
      <c r="E111" s="74"/>
      <c r="F111" s="81"/>
      <c r="G111" s="87" t="s">
        <v>3</v>
      </c>
      <c r="H111" s="74"/>
      <c r="I111" s="74"/>
    </row>
    <row r="112" spans="1:9" s="14" customFormat="1" ht="10.5" hidden="1" customHeight="1" x14ac:dyDescent="0.25">
      <c r="A112" s="121"/>
      <c r="B112" s="74" t="s">
        <v>14</v>
      </c>
      <c r="C112" s="74"/>
      <c r="D112" s="74"/>
      <c r="E112" s="74"/>
      <c r="F112" s="81">
        <v>114636</v>
      </c>
      <c r="G112" s="82">
        <v>76676</v>
      </c>
      <c r="H112" s="74"/>
      <c r="I112" s="74"/>
    </row>
    <row r="113" spans="1:9" s="14" customFormat="1" ht="10.5" hidden="1" customHeight="1" x14ac:dyDescent="0.25">
      <c r="A113" s="121"/>
      <c r="B113" s="74" t="s">
        <v>12</v>
      </c>
      <c r="C113" s="74"/>
      <c r="D113" s="74"/>
      <c r="E113" s="74"/>
      <c r="F113" s="81">
        <v>1860</v>
      </c>
      <c r="G113" s="82">
        <v>650</v>
      </c>
      <c r="H113" s="74"/>
      <c r="I113" s="74"/>
    </row>
    <row r="114" spans="1:9" s="14" customFormat="1" ht="10.5" hidden="1" customHeight="1" thickBot="1" x14ac:dyDescent="0.3">
      <c r="A114" s="121"/>
      <c r="B114" s="74" t="s">
        <v>25</v>
      </c>
      <c r="C114" s="74"/>
      <c r="D114" s="74"/>
      <c r="E114" s="74"/>
      <c r="F114" s="124">
        <v>1043</v>
      </c>
      <c r="G114" s="125">
        <v>400</v>
      </c>
      <c r="H114" s="74"/>
      <c r="I114" s="74"/>
    </row>
    <row r="115" spans="1:9" s="14" customFormat="1" ht="11.25" hidden="1" customHeight="1" thickBot="1" x14ac:dyDescent="0.3">
      <c r="A115" s="74"/>
      <c r="B115" s="74"/>
      <c r="C115" s="74"/>
      <c r="D115" s="74"/>
      <c r="E115" s="74"/>
      <c r="F115" s="126">
        <f>SUM(F112:F114)</f>
        <v>117539</v>
      </c>
      <c r="G115" s="127">
        <f>SUM(G112:G114)</f>
        <v>77726</v>
      </c>
      <c r="H115" s="128">
        <f>SUM(G115-F115)</f>
        <v>-39813</v>
      </c>
      <c r="I115" s="129">
        <f>SUM(H115)/F115</f>
        <v>-0.33872161580411608</v>
      </c>
    </row>
    <row r="116" spans="1:9" s="14" customFormat="1" ht="9.75" hidden="1" customHeight="1" x14ac:dyDescent="0.25">
      <c r="A116" s="121" t="s">
        <v>18</v>
      </c>
      <c r="B116" s="74"/>
      <c r="C116" s="74"/>
      <c r="D116" s="74"/>
      <c r="E116" s="74"/>
      <c r="F116" s="81"/>
      <c r="G116" s="87" t="s">
        <v>3</v>
      </c>
      <c r="H116" s="74"/>
      <c r="I116" s="74"/>
    </row>
    <row r="117" spans="1:9" s="14" customFormat="1" ht="10.5" hidden="1" customHeight="1" x14ac:dyDescent="0.25">
      <c r="A117" s="121"/>
      <c r="B117" s="74" t="s">
        <v>14</v>
      </c>
      <c r="C117" s="74"/>
      <c r="D117" s="74"/>
      <c r="E117" s="74"/>
      <c r="F117" s="81">
        <v>49024</v>
      </c>
      <c r="G117" s="82">
        <v>50357</v>
      </c>
      <c r="H117" s="74"/>
      <c r="I117" s="74"/>
    </row>
    <row r="118" spans="1:9" s="14" customFormat="1" ht="10.5" hidden="1" customHeight="1" x14ac:dyDescent="0.25">
      <c r="A118" s="121"/>
      <c r="B118" s="74" t="s">
        <v>11</v>
      </c>
      <c r="C118" s="74"/>
      <c r="D118" s="74"/>
      <c r="E118" s="74"/>
      <c r="F118" s="81">
        <v>3076</v>
      </c>
      <c r="G118" s="82">
        <v>3035</v>
      </c>
      <c r="H118" s="74"/>
      <c r="I118" s="74"/>
    </row>
    <row r="119" spans="1:9" s="14" customFormat="1" ht="10.5" hidden="1" customHeight="1" x14ac:dyDescent="0.25">
      <c r="A119" s="121"/>
      <c r="B119" s="74" t="s">
        <v>12</v>
      </c>
      <c r="C119" s="74"/>
      <c r="D119" s="74"/>
      <c r="E119" s="74"/>
      <c r="F119" s="81">
        <v>2227</v>
      </c>
      <c r="G119" s="82">
        <v>1400</v>
      </c>
      <c r="H119" s="74"/>
      <c r="I119" s="74"/>
    </row>
    <row r="120" spans="1:9" s="14" customFormat="1" ht="10.5" hidden="1" customHeight="1" thickBot="1" x14ac:dyDescent="0.3">
      <c r="A120" s="121"/>
      <c r="B120" s="74" t="s">
        <v>25</v>
      </c>
      <c r="C120" s="74"/>
      <c r="D120" s="74"/>
      <c r="E120" s="74"/>
      <c r="F120" s="124">
        <v>950</v>
      </c>
      <c r="G120" s="125">
        <v>1800</v>
      </c>
      <c r="H120" s="74"/>
      <c r="I120" s="74"/>
    </row>
    <row r="121" spans="1:9" s="14" customFormat="1" ht="10.5" hidden="1" customHeight="1" thickBot="1" x14ac:dyDescent="0.3">
      <c r="A121" s="74"/>
      <c r="B121" s="74"/>
      <c r="C121" s="74"/>
      <c r="D121" s="74"/>
      <c r="E121" s="74"/>
      <c r="F121" s="126">
        <f>SUM(F117:F120)</f>
        <v>55277</v>
      </c>
      <c r="G121" s="127">
        <f>SUM(G117:G120)</f>
        <v>56592</v>
      </c>
      <c r="H121" s="128">
        <f>SUM(G121-F121)</f>
        <v>1315</v>
      </c>
      <c r="I121" s="129">
        <f>SUM(H121)/F121</f>
        <v>2.3789279447147999E-2</v>
      </c>
    </row>
    <row r="122" spans="1:9" s="14" customFormat="1" ht="9.75" hidden="1" customHeight="1" x14ac:dyDescent="0.25">
      <c r="A122" s="121" t="s">
        <v>8</v>
      </c>
      <c r="B122" s="74"/>
      <c r="C122" s="74"/>
      <c r="D122" s="74"/>
      <c r="E122" s="74"/>
      <c r="F122" s="81"/>
      <c r="G122" s="87" t="s">
        <v>3</v>
      </c>
      <c r="H122" s="74"/>
      <c r="I122" s="74"/>
    </row>
    <row r="123" spans="1:9" s="14" customFormat="1" ht="10.5" hidden="1" customHeight="1" x14ac:dyDescent="0.25">
      <c r="A123" s="121"/>
      <c r="B123" s="74" t="s">
        <v>14</v>
      </c>
      <c r="C123" s="74"/>
      <c r="D123" s="74"/>
      <c r="E123" s="74"/>
      <c r="F123" s="81">
        <v>30549</v>
      </c>
      <c r="G123" s="82">
        <v>32942</v>
      </c>
      <c r="H123" s="74"/>
      <c r="I123" s="74"/>
    </row>
    <row r="124" spans="1:9" s="14" customFormat="1" ht="10.5" hidden="1" customHeight="1" x14ac:dyDescent="0.25">
      <c r="A124" s="121"/>
      <c r="B124" s="74" t="s">
        <v>11</v>
      </c>
      <c r="C124" s="74"/>
      <c r="D124" s="74"/>
      <c r="E124" s="74"/>
      <c r="F124" s="81">
        <v>13353</v>
      </c>
      <c r="G124" s="82">
        <v>13800</v>
      </c>
      <c r="H124" s="74"/>
      <c r="I124" s="74"/>
    </row>
    <row r="125" spans="1:9" s="14" customFormat="1" ht="10.5" hidden="1" customHeight="1" x14ac:dyDescent="0.25">
      <c r="A125" s="121"/>
      <c r="B125" s="74" t="s">
        <v>12</v>
      </c>
      <c r="C125" s="74"/>
      <c r="D125" s="74"/>
      <c r="E125" s="74"/>
      <c r="F125" s="81">
        <v>15297</v>
      </c>
      <c r="G125" s="82">
        <v>13100</v>
      </c>
      <c r="H125" s="74"/>
      <c r="I125" s="74"/>
    </row>
    <row r="126" spans="1:9" s="14" customFormat="1" ht="10.5" hidden="1" customHeight="1" thickBot="1" x14ac:dyDescent="0.3">
      <c r="A126" s="121"/>
      <c r="B126" s="74" t="s">
        <v>25</v>
      </c>
      <c r="C126" s="74"/>
      <c r="D126" s="74"/>
      <c r="E126" s="74"/>
      <c r="F126" s="81">
        <v>9729</v>
      </c>
      <c r="G126" s="82">
        <v>11450</v>
      </c>
      <c r="H126" s="74"/>
      <c r="I126" s="74"/>
    </row>
    <row r="127" spans="1:9" s="14" customFormat="1" ht="10.5" hidden="1" customHeight="1" thickBot="1" x14ac:dyDescent="0.3">
      <c r="A127" s="74"/>
      <c r="B127" s="74"/>
      <c r="C127" s="74"/>
      <c r="D127" s="74"/>
      <c r="E127" s="74"/>
      <c r="F127" s="126">
        <f>SUM(F123:F126)</f>
        <v>68928</v>
      </c>
      <c r="G127" s="127">
        <f>SUM(G123:G126)</f>
        <v>71292</v>
      </c>
      <c r="H127" s="128">
        <f>SUM(G127-F127)</f>
        <v>2364</v>
      </c>
      <c r="I127" s="129">
        <f>SUM(H127)/F127</f>
        <v>3.4296657381615601E-2</v>
      </c>
    </row>
    <row r="128" spans="1:9" s="14" customFormat="1" ht="9.75" hidden="1" customHeight="1" x14ac:dyDescent="0.25">
      <c r="A128" s="121" t="s">
        <v>46</v>
      </c>
      <c r="B128" s="74"/>
      <c r="C128" s="74"/>
      <c r="D128" s="74"/>
      <c r="E128" s="74"/>
      <c r="F128" s="81"/>
      <c r="G128" s="87" t="s">
        <v>3</v>
      </c>
      <c r="H128" s="74"/>
      <c r="I128" s="74"/>
    </row>
    <row r="129" spans="1:9" s="14" customFormat="1" ht="10.5" hidden="1" customHeight="1" x14ac:dyDescent="0.25">
      <c r="A129" s="121"/>
      <c r="B129" s="74" t="s">
        <v>14</v>
      </c>
      <c r="C129" s="74"/>
      <c r="D129" s="74"/>
      <c r="E129" s="74"/>
      <c r="F129" s="81">
        <v>86376</v>
      </c>
      <c r="G129" s="82">
        <v>88374</v>
      </c>
      <c r="H129" s="74"/>
      <c r="I129" s="74"/>
    </row>
    <row r="130" spans="1:9" s="14" customFormat="1" ht="10.5" hidden="1" customHeight="1" x14ac:dyDescent="0.25">
      <c r="A130" s="121"/>
      <c r="B130" s="74" t="s">
        <v>11</v>
      </c>
      <c r="C130" s="74"/>
      <c r="D130" s="74"/>
      <c r="E130" s="74"/>
      <c r="F130" s="81">
        <v>16028</v>
      </c>
      <c r="G130" s="82">
        <v>14900</v>
      </c>
      <c r="H130" s="74"/>
      <c r="I130" s="74"/>
    </row>
    <row r="131" spans="1:9" s="14" customFormat="1" ht="10.5" hidden="1" customHeight="1" x14ac:dyDescent="0.25">
      <c r="A131" s="121"/>
      <c r="B131" s="74" t="s">
        <v>12</v>
      </c>
      <c r="C131" s="74"/>
      <c r="D131" s="74"/>
      <c r="E131" s="74"/>
      <c r="F131" s="81">
        <v>26748</v>
      </c>
      <c r="G131" s="82">
        <v>21100</v>
      </c>
      <c r="H131" s="74"/>
      <c r="I131" s="74"/>
    </row>
    <row r="132" spans="1:9" s="14" customFormat="1" ht="10.5" hidden="1" customHeight="1" thickBot="1" x14ac:dyDescent="0.3">
      <c r="A132" s="121"/>
      <c r="B132" s="74" t="s">
        <v>25</v>
      </c>
      <c r="C132" s="74"/>
      <c r="D132" s="74"/>
      <c r="E132" s="74"/>
      <c r="F132" s="124">
        <v>58156</v>
      </c>
      <c r="G132" s="125">
        <v>65850</v>
      </c>
      <c r="H132" s="74"/>
      <c r="I132" s="74"/>
    </row>
    <row r="133" spans="1:9" s="14" customFormat="1" ht="10.5" hidden="1" customHeight="1" thickBot="1" x14ac:dyDescent="0.3">
      <c r="A133" s="74"/>
      <c r="B133" s="74"/>
      <c r="C133" s="74"/>
      <c r="D133" s="74"/>
      <c r="E133" s="74"/>
      <c r="F133" s="126">
        <f>SUM(F129:F132)</f>
        <v>187308</v>
      </c>
      <c r="G133" s="127">
        <f>SUM(G129:G132)</f>
        <v>190224</v>
      </c>
      <c r="H133" s="128">
        <f>SUM(G133-F133)</f>
        <v>2916</v>
      </c>
      <c r="I133" s="129">
        <f>SUM(H133)/F133</f>
        <v>1.5567941572169902E-2</v>
      </c>
    </row>
    <row r="134" spans="1:9" s="14" customFormat="1" ht="9.75" hidden="1" customHeight="1" x14ac:dyDescent="0.25">
      <c r="A134" s="121" t="s">
        <v>19</v>
      </c>
      <c r="B134" s="74"/>
      <c r="C134" s="74"/>
      <c r="D134" s="74"/>
      <c r="E134" s="74"/>
      <c r="F134" s="81"/>
      <c r="G134" s="87" t="s">
        <v>3</v>
      </c>
      <c r="H134" s="74"/>
      <c r="I134" s="74"/>
    </row>
    <row r="135" spans="1:9" s="14" customFormat="1" ht="10.5" hidden="1" customHeight="1" x14ac:dyDescent="0.25">
      <c r="A135" s="121"/>
      <c r="B135" s="74" t="s">
        <v>14</v>
      </c>
      <c r="C135" s="74"/>
      <c r="D135" s="74"/>
      <c r="E135" s="74"/>
      <c r="F135" s="81">
        <v>246444</v>
      </c>
      <c r="G135" s="82">
        <v>249248</v>
      </c>
      <c r="H135" s="74"/>
      <c r="I135" s="74"/>
    </row>
    <row r="136" spans="1:9" s="14" customFormat="1" ht="10.5" hidden="1" customHeight="1" x14ac:dyDescent="0.25">
      <c r="A136" s="121"/>
      <c r="B136" s="74" t="s">
        <v>11</v>
      </c>
      <c r="C136" s="74"/>
      <c r="D136" s="74"/>
      <c r="E136" s="74"/>
      <c r="F136" s="81">
        <v>106652</v>
      </c>
      <c r="G136" s="82">
        <v>86894</v>
      </c>
      <c r="H136" s="74"/>
      <c r="I136" s="74"/>
    </row>
    <row r="137" spans="1:9" s="14" customFormat="1" ht="10.5" hidden="1" customHeight="1" x14ac:dyDescent="0.25">
      <c r="A137" s="121"/>
      <c r="B137" s="74" t="s">
        <v>12</v>
      </c>
      <c r="C137" s="74"/>
      <c r="D137" s="74"/>
      <c r="E137" s="74"/>
      <c r="F137" s="81">
        <v>7178</v>
      </c>
      <c r="G137" s="82">
        <v>6550</v>
      </c>
      <c r="H137" s="74"/>
      <c r="I137" s="74"/>
    </row>
    <row r="138" spans="1:9" s="14" customFormat="1" ht="10.5" hidden="1" customHeight="1" thickBot="1" x14ac:dyDescent="0.3">
      <c r="A138" s="121"/>
      <c r="B138" s="74" t="s">
        <v>25</v>
      </c>
      <c r="C138" s="74"/>
      <c r="D138" s="74"/>
      <c r="E138" s="74"/>
      <c r="F138" s="124">
        <v>31724</v>
      </c>
      <c r="G138" s="125">
        <v>36695</v>
      </c>
      <c r="H138" s="74"/>
      <c r="I138" s="74"/>
    </row>
    <row r="139" spans="1:9" s="14" customFormat="1" ht="10.5" hidden="1" customHeight="1" thickBot="1" x14ac:dyDescent="0.3">
      <c r="A139" s="74"/>
      <c r="B139" s="74"/>
      <c r="C139" s="74"/>
      <c r="D139" s="74"/>
      <c r="E139" s="74"/>
      <c r="F139" s="126">
        <f>SUM(F135:F138)</f>
        <v>391998</v>
      </c>
      <c r="G139" s="127">
        <f>SUM(G135:G138)</f>
        <v>379387</v>
      </c>
      <c r="H139" s="128">
        <f>SUM(G139-F139)</f>
        <v>-12611</v>
      </c>
      <c r="I139" s="129">
        <f>SUM(H139)/F139</f>
        <v>-3.2171082505522988E-2</v>
      </c>
    </row>
    <row r="140" spans="1:9" s="14" customFormat="1" ht="8.25" hidden="1" customHeight="1" x14ac:dyDescent="0.25">
      <c r="A140" s="121" t="s">
        <v>20</v>
      </c>
      <c r="B140" s="74"/>
      <c r="C140" s="74"/>
      <c r="D140" s="74"/>
      <c r="E140" s="74"/>
      <c r="F140" s="81"/>
      <c r="G140" s="87" t="s">
        <v>3</v>
      </c>
      <c r="H140" s="74"/>
      <c r="I140" s="74"/>
    </row>
    <row r="141" spans="1:9" s="14" customFormat="1" ht="10.5" hidden="1" customHeight="1" x14ac:dyDescent="0.25">
      <c r="A141" s="121"/>
      <c r="B141" s="74" t="s">
        <v>14</v>
      </c>
      <c r="C141" s="74"/>
      <c r="D141" s="74"/>
      <c r="E141" s="74"/>
      <c r="F141" s="81">
        <v>187949</v>
      </c>
      <c r="G141" s="82">
        <v>182430</v>
      </c>
      <c r="H141" s="74"/>
      <c r="I141" s="74"/>
    </row>
    <row r="142" spans="1:9" s="14" customFormat="1" ht="10.5" hidden="1" customHeight="1" x14ac:dyDescent="0.25">
      <c r="A142" s="121"/>
      <c r="B142" s="74" t="s">
        <v>21</v>
      </c>
      <c r="C142" s="74"/>
      <c r="D142" s="74"/>
      <c r="E142" s="74"/>
      <c r="F142" s="81">
        <v>272074</v>
      </c>
      <c r="G142" s="82">
        <v>230140</v>
      </c>
      <c r="H142" s="74"/>
      <c r="I142" s="74"/>
    </row>
    <row r="143" spans="1:9" s="14" customFormat="1" ht="10.5" hidden="1" customHeight="1" x14ac:dyDescent="0.25">
      <c r="A143" s="121"/>
      <c r="B143" s="74" t="s">
        <v>12</v>
      </c>
      <c r="C143" s="74"/>
      <c r="D143" s="74"/>
      <c r="E143" s="74"/>
      <c r="F143" s="81">
        <v>49471</v>
      </c>
      <c r="G143" s="82">
        <v>36400</v>
      </c>
      <c r="H143" s="74"/>
      <c r="I143" s="74"/>
    </row>
    <row r="144" spans="1:9" s="14" customFormat="1" ht="10.5" hidden="1" customHeight="1" x14ac:dyDescent="0.25">
      <c r="A144" s="121"/>
      <c r="B144" s="84" t="s">
        <v>25</v>
      </c>
      <c r="C144" s="84"/>
      <c r="D144" s="74"/>
      <c r="E144" s="74"/>
      <c r="F144" s="85">
        <v>21396</v>
      </c>
      <c r="G144" s="82">
        <v>45600</v>
      </c>
      <c r="H144" s="74"/>
      <c r="I144" s="74"/>
    </row>
    <row r="145" spans="1:9" s="14" customFormat="1" ht="10.5" hidden="1" customHeight="1" thickBot="1" x14ac:dyDescent="0.3">
      <c r="A145" s="121"/>
      <c r="B145" s="74" t="s">
        <v>61</v>
      </c>
      <c r="C145" s="74"/>
      <c r="D145" s="74"/>
      <c r="E145" s="74"/>
      <c r="F145" s="124">
        <v>10000</v>
      </c>
      <c r="G145" s="125">
        <v>0</v>
      </c>
      <c r="H145" s="74"/>
      <c r="I145" s="74"/>
    </row>
    <row r="146" spans="1:9" s="14" customFormat="1" ht="10.5" hidden="1" customHeight="1" thickBot="1" x14ac:dyDescent="0.3">
      <c r="A146" s="74"/>
      <c r="B146" s="74"/>
      <c r="C146" s="74"/>
      <c r="D146" s="74"/>
      <c r="E146" s="74"/>
      <c r="F146" s="126">
        <f>SUM(F141:F145)</f>
        <v>540890</v>
      </c>
      <c r="G146" s="127">
        <f>SUM(G141:G145)</f>
        <v>494570</v>
      </c>
      <c r="H146" s="128">
        <f>SUM(G146-F146)</f>
        <v>-46320</v>
      </c>
      <c r="I146" s="129">
        <f>SUM(H146)/F146</f>
        <v>-8.5636635914881035E-2</v>
      </c>
    </row>
    <row r="147" spans="1:9" s="14" customFormat="1" ht="9" hidden="1" customHeight="1" x14ac:dyDescent="0.25">
      <c r="A147" s="121" t="s">
        <v>22</v>
      </c>
      <c r="B147" s="74"/>
      <c r="C147" s="74"/>
      <c r="D147" s="74"/>
      <c r="E147" s="74"/>
      <c r="F147" s="81"/>
      <c r="G147" s="87" t="s">
        <v>3</v>
      </c>
      <c r="H147" s="74"/>
      <c r="I147" s="74"/>
    </row>
    <row r="148" spans="1:9" s="14" customFormat="1" ht="10.5" hidden="1" customHeight="1" x14ac:dyDescent="0.25">
      <c r="A148" s="121"/>
      <c r="B148" s="74" t="s">
        <v>14</v>
      </c>
      <c r="C148" s="74"/>
      <c r="D148" s="74"/>
      <c r="E148" s="74"/>
      <c r="F148" s="81">
        <v>1305</v>
      </c>
      <c r="G148" s="82">
        <v>1480</v>
      </c>
      <c r="H148" s="74"/>
      <c r="I148" s="74"/>
    </row>
    <row r="149" spans="1:9" s="14" customFormat="1" ht="10.5" hidden="1" customHeight="1" x14ac:dyDescent="0.25">
      <c r="A149" s="121"/>
      <c r="B149" s="74" t="s">
        <v>11</v>
      </c>
      <c r="C149" s="74"/>
      <c r="D149" s="74"/>
      <c r="E149" s="74"/>
      <c r="F149" s="85">
        <v>150</v>
      </c>
      <c r="G149" s="82">
        <v>33220</v>
      </c>
      <c r="H149" s="74"/>
      <c r="I149" s="74"/>
    </row>
    <row r="150" spans="1:9" s="14" customFormat="1" ht="10.5" hidden="1" customHeight="1" x14ac:dyDescent="0.25">
      <c r="A150" s="121"/>
      <c r="B150" s="74" t="s">
        <v>12</v>
      </c>
      <c r="C150" s="74"/>
      <c r="D150" s="74"/>
      <c r="E150" s="74"/>
      <c r="F150" s="85">
        <v>0</v>
      </c>
      <c r="G150" s="82">
        <v>5300</v>
      </c>
      <c r="H150" s="74"/>
      <c r="I150" s="74"/>
    </row>
    <row r="151" spans="1:9" s="14" customFormat="1" ht="10.5" hidden="1" customHeight="1" x14ac:dyDescent="0.25">
      <c r="A151" s="121"/>
      <c r="B151" s="84" t="s">
        <v>25</v>
      </c>
      <c r="C151" s="84"/>
      <c r="D151" s="74"/>
      <c r="E151" s="74"/>
      <c r="F151" s="85">
        <v>1695</v>
      </c>
      <c r="G151" s="82">
        <v>1300</v>
      </c>
      <c r="H151" s="74"/>
      <c r="I151" s="74"/>
    </row>
    <row r="152" spans="1:9" s="14" customFormat="1" ht="10.5" hidden="1" customHeight="1" x14ac:dyDescent="0.25">
      <c r="A152" s="74"/>
      <c r="B152" s="74"/>
      <c r="C152" s="74"/>
      <c r="D152" s="74"/>
      <c r="E152" s="74"/>
      <c r="F152" s="126">
        <f>SUM(F148:F151)</f>
        <v>3150</v>
      </c>
      <c r="G152" s="127">
        <f>SUM(G148:G151)</f>
        <v>41300</v>
      </c>
      <c r="H152" s="131">
        <f>SUM(G152-F152)</f>
        <v>38150</v>
      </c>
      <c r="I152" s="132">
        <f>SUM(H152)/F152</f>
        <v>12.111111111111111</v>
      </c>
    </row>
    <row r="153" spans="1:9" s="14" customFormat="1" ht="9.75" hidden="1" customHeight="1" x14ac:dyDescent="0.25">
      <c r="A153" s="121" t="s">
        <v>23</v>
      </c>
      <c r="B153" s="74"/>
      <c r="C153" s="74"/>
      <c r="D153" s="74"/>
      <c r="E153" s="74"/>
      <c r="F153" s="81"/>
      <c r="G153" s="87" t="s">
        <v>3</v>
      </c>
      <c r="H153" s="74"/>
      <c r="I153" s="74"/>
    </row>
    <row r="154" spans="1:9" s="14" customFormat="1" ht="10.5" hidden="1" customHeight="1" x14ac:dyDescent="0.25">
      <c r="A154" s="121"/>
      <c r="B154" s="74" t="s">
        <v>14</v>
      </c>
      <c r="C154" s="74"/>
      <c r="D154" s="74"/>
      <c r="E154" s="74"/>
      <c r="F154" s="81">
        <v>63300</v>
      </c>
      <c r="G154" s="82">
        <v>63442</v>
      </c>
      <c r="H154" s="74"/>
      <c r="I154" s="74"/>
    </row>
    <row r="155" spans="1:9" s="14" customFormat="1" ht="10.5" hidden="1" customHeight="1" x14ac:dyDescent="0.25">
      <c r="A155" s="121"/>
      <c r="B155" s="74" t="s">
        <v>21</v>
      </c>
      <c r="C155" s="74"/>
      <c r="D155" s="74"/>
      <c r="E155" s="74"/>
      <c r="F155" s="81">
        <v>47741</v>
      </c>
      <c r="G155" s="82">
        <v>27500</v>
      </c>
      <c r="H155" s="74"/>
      <c r="I155" s="74"/>
    </row>
    <row r="156" spans="1:9" s="14" customFormat="1" ht="10.5" hidden="1" customHeight="1" x14ac:dyDescent="0.25">
      <c r="A156" s="121"/>
      <c r="B156" s="74" t="s">
        <v>12</v>
      </c>
      <c r="C156" s="74"/>
      <c r="D156" s="74"/>
      <c r="E156" s="74"/>
      <c r="F156" s="81">
        <v>5555</v>
      </c>
      <c r="G156" s="82">
        <v>7750</v>
      </c>
      <c r="H156" s="74"/>
      <c r="I156" s="74"/>
    </row>
    <row r="157" spans="1:9" s="14" customFormat="1" ht="10.5" hidden="1" customHeight="1" thickBot="1" x14ac:dyDescent="0.3">
      <c r="A157" s="121"/>
      <c r="B157" s="74" t="s">
        <v>25</v>
      </c>
      <c r="C157" s="74"/>
      <c r="D157" s="74"/>
      <c r="E157" s="74"/>
      <c r="F157" s="85">
        <v>6759</v>
      </c>
      <c r="G157" s="82">
        <v>700</v>
      </c>
      <c r="H157" s="74"/>
      <c r="I157" s="74"/>
    </row>
    <row r="158" spans="1:9" s="14" customFormat="1" ht="10.5" hidden="1" customHeight="1" thickBot="1" x14ac:dyDescent="0.3">
      <c r="A158" s="74"/>
      <c r="B158" s="74"/>
      <c r="C158" s="74"/>
      <c r="D158" s="74"/>
      <c r="E158" s="74"/>
      <c r="F158" s="126">
        <f>SUM(F154:F157)</f>
        <v>123355</v>
      </c>
      <c r="G158" s="127">
        <f>SUM(G154:G157)</f>
        <v>99392</v>
      </c>
      <c r="H158" s="128">
        <f>SUM(G158-F158)</f>
        <v>-23963</v>
      </c>
      <c r="I158" s="129">
        <f>SUM(H158)/F158</f>
        <v>-0.19426046775566455</v>
      </c>
    </row>
    <row r="159" spans="1:9" s="14" customFormat="1" ht="68.45" hidden="1" customHeight="1" thickBot="1" x14ac:dyDescent="0.3">
      <c r="A159" s="74"/>
      <c r="B159" s="74"/>
      <c r="C159" s="74"/>
      <c r="D159" s="74"/>
      <c r="E159" s="74"/>
      <c r="F159" s="86"/>
      <c r="G159" s="130"/>
      <c r="H159" s="116"/>
      <c r="I159" s="79"/>
    </row>
    <row r="160" spans="1:9" s="14" customFormat="1" ht="24.6" hidden="1" customHeight="1" thickBot="1" x14ac:dyDescent="0.3">
      <c r="A160" s="246" t="s">
        <v>70</v>
      </c>
      <c r="B160" s="247"/>
      <c r="C160" s="247"/>
      <c r="D160" s="248"/>
      <c r="E160" s="110"/>
      <c r="F160" s="118" t="s">
        <v>122</v>
      </c>
      <c r="G160" s="112" t="s">
        <v>123</v>
      </c>
      <c r="H160" s="119" t="s">
        <v>53</v>
      </c>
      <c r="I160" s="120" t="s">
        <v>52</v>
      </c>
    </row>
    <row r="161" spans="1:9" s="14" customFormat="1" ht="9.6" hidden="1" customHeight="1" x14ac:dyDescent="0.25">
      <c r="A161" s="121" t="s">
        <v>131</v>
      </c>
      <c r="B161" s="74"/>
      <c r="C161" s="74"/>
      <c r="D161" s="74"/>
      <c r="E161" s="74"/>
      <c r="F161" s="81"/>
      <c r="G161" s="87" t="s">
        <v>3</v>
      </c>
      <c r="H161" s="74"/>
      <c r="I161" s="74"/>
    </row>
    <row r="162" spans="1:9" s="14" customFormat="1" ht="10.15" hidden="1" customHeight="1" thickBot="1" x14ac:dyDescent="0.3">
      <c r="A162" s="121"/>
      <c r="B162" s="74" t="s">
        <v>132</v>
      </c>
      <c r="C162" s="74"/>
      <c r="D162" s="74"/>
      <c r="E162" s="74"/>
      <c r="F162" s="81">
        <v>23833</v>
      </c>
      <c r="G162" s="82">
        <v>23833</v>
      </c>
      <c r="H162" s="74"/>
      <c r="I162" s="74"/>
    </row>
    <row r="163" spans="1:9" s="14" customFormat="1" ht="10.15" hidden="1" customHeight="1" thickBot="1" x14ac:dyDescent="0.3">
      <c r="A163" s="74"/>
      <c r="B163" s="74"/>
      <c r="C163" s="74"/>
      <c r="D163" s="74"/>
      <c r="E163" s="74"/>
      <c r="F163" s="126">
        <f>SUM(F162:F162)</f>
        <v>23833</v>
      </c>
      <c r="G163" s="127">
        <f>SUM(G162:G162)</f>
        <v>23833</v>
      </c>
      <c r="H163" s="128">
        <f>SUM(G163-F163)</f>
        <v>0</v>
      </c>
      <c r="I163" s="129">
        <f>SUM(H163)/F163</f>
        <v>0</v>
      </c>
    </row>
    <row r="164" spans="1:9" s="14" customFormat="1" ht="11.45" hidden="1" customHeight="1" x14ac:dyDescent="0.25">
      <c r="A164" s="121" t="s">
        <v>133</v>
      </c>
      <c r="B164" s="74"/>
      <c r="C164" s="74"/>
      <c r="D164" s="74"/>
      <c r="E164" s="74"/>
      <c r="F164" s="81"/>
      <c r="G164" s="87" t="s">
        <v>3</v>
      </c>
      <c r="H164" s="74"/>
      <c r="I164" s="74"/>
    </row>
    <row r="165" spans="1:9" s="14" customFormat="1" ht="12" hidden="1" customHeight="1" thickBot="1" x14ac:dyDescent="0.3">
      <c r="A165" s="121"/>
      <c r="B165" s="74" t="s">
        <v>134</v>
      </c>
      <c r="C165" s="74"/>
      <c r="D165" s="74"/>
      <c r="E165" s="74"/>
      <c r="F165" s="81">
        <v>60000</v>
      </c>
      <c r="G165" s="82">
        <v>0</v>
      </c>
      <c r="H165" s="74"/>
      <c r="I165" s="74"/>
    </row>
    <row r="166" spans="1:9" s="14" customFormat="1" ht="12" hidden="1" customHeight="1" thickBot="1" x14ac:dyDescent="0.3">
      <c r="A166" s="74"/>
      <c r="B166" s="74"/>
      <c r="C166" s="74"/>
      <c r="D166" s="74"/>
      <c r="E166" s="74"/>
      <c r="F166" s="126">
        <f>SUM(F165:F165)</f>
        <v>60000</v>
      </c>
      <c r="G166" s="127">
        <f>SUM(G165:G165)</f>
        <v>0</v>
      </c>
      <c r="H166" s="128">
        <f>SUM(G166-F166)</f>
        <v>-60000</v>
      </c>
      <c r="I166" s="129">
        <f>SUM(H166)/F166</f>
        <v>-1</v>
      </c>
    </row>
    <row r="167" spans="1:9" s="14" customFormat="1" ht="10.5" hidden="1" customHeight="1" x14ac:dyDescent="0.25">
      <c r="A167" s="121" t="s">
        <v>24</v>
      </c>
      <c r="B167" s="74"/>
      <c r="C167" s="74"/>
      <c r="D167" s="74"/>
      <c r="E167" s="74"/>
      <c r="F167" s="81"/>
      <c r="G167" s="87" t="s">
        <v>3</v>
      </c>
      <c r="H167" s="75"/>
      <c r="I167" s="75"/>
    </row>
    <row r="168" spans="1:9" s="14" customFormat="1" ht="10.5" hidden="1" customHeight="1" thickBot="1" x14ac:dyDescent="0.3">
      <c r="A168" s="121"/>
      <c r="B168" s="74" t="s">
        <v>26</v>
      </c>
      <c r="C168" s="74"/>
      <c r="D168" s="74"/>
      <c r="E168" s="74"/>
      <c r="F168" s="124">
        <v>72000</v>
      </c>
      <c r="G168" s="125">
        <v>72000</v>
      </c>
      <c r="H168" s="75"/>
      <c r="I168" s="75"/>
    </row>
    <row r="169" spans="1:9" s="14" customFormat="1" ht="10.5" hidden="1" customHeight="1" thickBot="1" x14ac:dyDescent="0.3">
      <c r="A169" s="74"/>
      <c r="B169" s="74"/>
      <c r="C169" s="74"/>
      <c r="D169" s="74"/>
      <c r="E169" s="74"/>
      <c r="F169" s="126">
        <f>SUM(F168)</f>
        <v>72000</v>
      </c>
      <c r="G169" s="127">
        <f>SUM(G168:G168)</f>
        <v>72000</v>
      </c>
      <c r="H169" s="128">
        <f>SUM(G169-F169)</f>
        <v>0</v>
      </c>
      <c r="I169" s="129">
        <f>SUM(H169)/F169</f>
        <v>0</v>
      </c>
    </row>
    <row r="170" spans="1:9" s="14" customFormat="1" ht="10.5" hidden="1" customHeight="1" x14ac:dyDescent="0.25">
      <c r="A170" s="121" t="s">
        <v>65</v>
      </c>
      <c r="B170" s="74"/>
      <c r="C170" s="74"/>
      <c r="D170" s="74"/>
      <c r="E170" s="74"/>
      <c r="F170" s="81"/>
      <c r="G170" s="87" t="s">
        <v>3</v>
      </c>
      <c r="H170" s="75"/>
      <c r="I170" s="75"/>
    </row>
    <row r="171" spans="1:9" s="14" customFormat="1" ht="10.5" hidden="1" customHeight="1" thickBot="1" x14ac:dyDescent="0.3">
      <c r="A171" s="121"/>
      <c r="B171" s="74" t="s">
        <v>11</v>
      </c>
      <c r="C171" s="74"/>
      <c r="D171" s="74"/>
      <c r="E171" s="74"/>
      <c r="F171" s="124">
        <v>96587</v>
      </c>
      <c r="G171" s="125">
        <v>96587</v>
      </c>
      <c r="H171" s="75"/>
      <c r="I171" s="75"/>
    </row>
    <row r="172" spans="1:9" s="14" customFormat="1" ht="10.5" hidden="1" customHeight="1" thickBot="1" x14ac:dyDescent="0.3">
      <c r="A172" s="74"/>
      <c r="B172" s="74"/>
      <c r="C172" s="74"/>
      <c r="D172" s="74"/>
      <c r="E172" s="74"/>
      <c r="F172" s="126">
        <f>SUM(F171)</f>
        <v>96587</v>
      </c>
      <c r="G172" s="127">
        <v>96587</v>
      </c>
      <c r="H172" s="128">
        <f>SUM(G172-F172)</f>
        <v>0</v>
      </c>
      <c r="I172" s="129">
        <f>SUM(H172)/F172</f>
        <v>0</v>
      </c>
    </row>
    <row r="173" spans="1:9" s="14" customFormat="1" ht="10.5" hidden="1" customHeight="1" x14ac:dyDescent="0.25">
      <c r="A173" s="121" t="s">
        <v>27</v>
      </c>
      <c r="B173" s="74"/>
      <c r="C173" s="74"/>
      <c r="D173" s="74"/>
      <c r="E173" s="74"/>
      <c r="F173" s="133"/>
      <c r="G173" s="134" t="s">
        <v>3</v>
      </c>
      <c r="H173" s="75"/>
      <c r="I173" s="75"/>
    </row>
    <row r="174" spans="1:9" s="14" customFormat="1" ht="10.5" hidden="1" customHeight="1" thickBot="1" x14ac:dyDescent="0.3">
      <c r="A174" s="121"/>
      <c r="B174" s="74" t="s">
        <v>28</v>
      </c>
      <c r="C174" s="74"/>
      <c r="D174" s="74"/>
      <c r="E174" s="74"/>
      <c r="F174" s="135">
        <v>75786</v>
      </c>
      <c r="G174" s="136">
        <v>74756</v>
      </c>
      <c r="H174" s="75"/>
      <c r="I174" s="75"/>
    </row>
    <row r="175" spans="1:9" s="14" customFormat="1" ht="10.5" hidden="1" customHeight="1" thickBot="1" x14ac:dyDescent="0.3">
      <c r="A175" s="74"/>
      <c r="B175" s="74"/>
      <c r="C175" s="74"/>
      <c r="D175" s="74"/>
      <c r="E175" s="74"/>
      <c r="F175" s="126">
        <f>SUM(F174:F174)</f>
        <v>75786</v>
      </c>
      <c r="G175" s="127">
        <f>SUM(G174:G174)</f>
        <v>74756</v>
      </c>
      <c r="H175" s="128">
        <f>SUM(G175-F175)</f>
        <v>-1030</v>
      </c>
      <c r="I175" s="129">
        <f>SUM(H175)/F175</f>
        <v>-1.3590900694059589E-2</v>
      </c>
    </row>
    <row r="176" spans="1:9" s="14" customFormat="1" ht="12" hidden="1" customHeight="1" thickBot="1" x14ac:dyDescent="0.3">
      <c r="A176" s="74"/>
      <c r="B176" s="74"/>
      <c r="C176" s="122" t="s">
        <v>68</v>
      </c>
      <c r="D176" s="74"/>
      <c r="E176" s="74"/>
      <c r="F176" s="76">
        <f>SUM(F87,F93,F99,F104,F110,F115,F121,F127,F133,F139,F146,F152,F158,F163,F166,F169,F172,F175)</f>
        <v>4444992</v>
      </c>
      <c r="G176" s="137">
        <f>SUM(G87,G93,G99,G104,G110,G115,G121,G127,G133,G139,G146,G152,G158,G163,G166,G169,G172,G175)</f>
        <v>3981177</v>
      </c>
      <c r="H176" s="138"/>
      <c r="I176" s="139"/>
    </row>
    <row r="177" spans="1:9" s="14" customFormat="1" ht="25.5" hidden="1" customHeight="1" thickBot="1" x14ac:dyDescent="0.3">
      <c r="A177" s="249" t="s">
        <v>64</v>
      </c>
      <c r="B177" s="250"/>
      <c r="C177" s="250"/>
      <c r="D177" s="250"/>
      <c r="E177" s="250"/>
      <c r="F177" s="250"/>
      <c r="G177" s="250"/>
      <c r="H177" s="250"/>
      <c r="I177" s="251"/>
    </row>
    <row r="178" spans="1:9" ht="19.5" hidden="1" customHeight="1" x14ac:dyDescent="0.25">
      <c r="A178" s="140" t="s">
        <v>72</v>
      </c>
      <c r="B178" s="104"/>
      <c r="C178" s="104"/>
      <c r="D178" s="104" t="s">
        <v>73</v>
      </c>
      <c r="E178" s="104"/>
      <c r="F178" s="141" t="s">
        <v>74</v>
      </c>
      <c r="G178" s="141"/>
      <c r="H178" s="104" t="s">
        <v>44</v>
      </c>
      <c r="I178" s="133">
        <v>12423</v>
      </c>
    </row>
    <row r="179" spans="1:9" ht="19.5" hidden="1" customHeight="1" x14ac:dyDescent="0.25">
      <c r="A179" s="142"/>
      <c r="B179" s="84" t="s">
        <v>14</v>
      </c>
      <c r="C179" s="84"/>
      <c r="D179" s="84"/>
      <c r="E179" s="84"/>
      <c r="F179" s="85"/>
      <c r="G179" s="85">
        <v>0</v>
      </c>
      <c r="H179" s="84"/>
      <c r="I179" s="143"/>
    </row>
    <row r="180" spans="1:9" ht="19.5" hidden="1" customHeight="1" x14ac:dyDescent="0.25">
      <c r="A180" s="142"/>
      <c r="B180" s="84" t="s">
        <v>11</v>
      </c>
      <c r="C180" s="84"/>
      <c r="D180" s="84"/>
      <c r="E180" s="84"/>
      <c r="F180" s="85"/>
      <c r="G180" s="85">
        <v>1985</v>
      </c>
      <c r="H180" s="84"/>
      <c r="I180" s="143"/>
    </row>
    <row r="181" spans="1:9" ht="19.5" hidden="1" customHeight="1" x14ac:dyDescent="0.25">
      <c r="A181" s="142"/>
      <c r="B181" s="84" t="s">
        <v>12</v>
      </c>
      <c r="C181" s="84"/>
      <c r="D181" s="84"/>
      <c r="E181" s="84"/>
      <c r="F181" s="85"/>
      <c r="G181" s="85">
        <v>7400</v>
      </c>
      <c r="H181" s="84"/>
      <c r="I181" s="143"/>
    </row>
    <row r="182" spans="1:9" ht="19.5" hidden="1" customHeight="1" thickBot="1" x14ac:dyDescent="0.3">
      <c r="A182" s="142"/>
      <c r="B182" s="84" t="s">
        <v>25</v>
      </c>
      <c r="C182" s="84"/>
      <c r="D182" s="84"/>
      <c r="E182" s="84"/>
      <c r="F182" s="85"/>
      <c r="G182" s="124">
        <v>2250</v>
      </c>
      <c r="H182" s="84"/>
      <c r="I182" s="143"/>
    </row>
    <row r="183" spans="1:9" ht="19.5" hidden="1" customHeight="1" x14ac:dyDescent="0.25">
      <c r="A183" s="144"/>
      <c r="B183" s="84"/>
      <c r="C183" s="84"/>
      <c r="D183" s="84"/>
      <c r="E183" s="84"/>
      <c r="F183" s="85"/>
      <c r="G183" s="85">
        <f>SUM(G179:G182)</f>
        <v>11635</v>
      </c>
      <c r="H183" s="145" t="s">
        <v>67</v>
      </c>
      <c r="I183" s="146">
        <f>SUM(G183-I178)</f>
        <v>-788</v>
      </c>
    </row>
    <row r="184" spans="1:9" ht="19.5" hidden="1" customHeight="1" x14ac:dyDescent="0.25">
      <c r="A184" s="140" t="s">
        <v>77</v>
      </c>
      <c r="B184" s="104"/>
      <c r="C184" s="104"/>
      <c r="D184" s="104" t="s">
        <v>75</v>
      </c>
      <c r="E184" s="104"/>
      <c r="F184" s="141" t="s">
        <v>76</v>
      </c>
      <c r="G184" s="141"/>
      <c r="H184" s="104" t="s">
        <v>44</v>
      </c>
      <c r="I184" s="133">
        <v>36782</v>
      </c>
    </row>
    <row r="185" spans="1:9" ht="19.5" hidden="1" customHeight="1" x14ac:dyDescent="0.25">
      <c r="A185" s="142"/>
      <c r="B185" s="84" t="s">
        <v>14</v>
      </c>
      <c r="C185" s="84"/>
      <c r="D185" s="84"/>
      <c r="E185" s="84"/>
      <c r="F185" s="85"/>
      <c r="G185" s="85">
        <v>48105</v>
      </c>
      <c r="H185" s="84"/>
      <c r="I185" s="143"/>
    </row>
    <row r="186" spans="1:9" ht="19.5" hidden="1" customHeight="1" x14ac:dyDescent="0.25">
      <c r="A186" s="142"/>
      <c r="B186" s="84" t="s">
        <v>11</v>
      </c>
      <c r="C186" s="84"/>
      <c r="D186" s="84"/>
      <c r="E186" s="84"/>
      <c r="F186" s="85"/>
      <c r="G186" s="85">
        <v>12900</v>
      </c>
      <c r="H186" s="84"/>
      <c r="I186" s="143"/>
    </row>
    <row r="187" spans="1:9" ht="19.5" hidden="1" customHeight="1" x14ac:dyDescent="0.25">
      <c r="A187" s="142"/>
      <c r="B187" s="84" t="s">
        <v>12</v>
      </c>
      <c r="C187" s="84"/>
      <c r="D187" s="84"/>
      <c r="E187" s="84"/>
      <c r="F187" s="85"/>
      <c r="G187" s="85">
        <v>7500</v>
      </c>
      <c r="H187" s="84"/>
      <c r="I187" s="143"/>
    </row>
    <row r="188" spans="1:9" ht="19.5" hidden="1" customHeight="1" thickBot="1" x14ac:dyDescent="0.3">
      <c r="A188" s="142"/>
      <c r="B188" s="84" t="s">
        <v>25</v>
      </c>
      <c r="C188" s="84"/>
      <c r="D188" s="84"/>
      <c r="E188" s="84"/>
      <c r="F188" s="85"/>
      <c r="G188" s="124">
        <v>7980</v>
      </c>
      <c r="H188" s="84"/>
      <c r="I188" s="143"/>
    </row>
    <row r="189" spans="1:9" ht="19.5" hidden="1" customHeight="1" x14ac:dyDescent="0.25">
      <c r="A189" s="144"/>
      <c r="B189" s="84"/>
      <c r="C189" s="84"/>
      <c r="D189" s="84"/>
      <c r="E189" s="84"/>
      <c r="F189" s="85"/>
      <c r="G189" s="85">
        <f>SUM(G185:G188)</f>
        <v>76485</v>
      </c>
      <c r="H189" s="145" t="s">
        <v>67</v>
      </c>
      <c r="I189" s="146">
        <f>SUM(G189-I184)</f>
        <v>39703</v>
      </c>
    </row>
    <row r="190" spans="1:9" ht="19.5" hidden="1" customHeight="1" x14ac:dyDescent="0.25">
      <c r="A190" s="140" t="s">
        <v>81</v>
      </c>
      <c r="B190" s="104"/>
      <c r="C190" s="104"/>
      <c r="D190" s="104" t="s">
        <v>73</v>
      </c>
      <c r="E190" s="104"/>
      <c r="F190" s="141" t="s">
        <v>74</v>
      </c>
      <c r="G190" s="141"/>
      <c r="H190" s="104" t="s">
        <v>44</v>
      </c>
      <c r="I190" s="133">
        <v>248723</v>
      </c>
    </row>
    <row r="191" spans="1:9" ht="19.5" hidden="1" customHeight="1" x14ac:dyDescent="0.25">
      <c r="A191" s="142"/>
      <c r="B191" s="84" t="s">
        <v>14</v>
      </c>
      <c r="C191" s="84"/>
      <c r="D191" s="84"/>
      <c r="E191" s="84"/>
      <c r="F191" s="85"/>
      <c r="G191" s="85">
        <v>231684</v>
      </c>
      <c r="H191" s="84"/>
      <c r="I191" s="135">
        <v>345043</v>
      </c>
    </row>
    <row r="192" spans="1:9" ht="19.5" hidden="1" customHeight="1" x14ac:dyDescent="0.25">
      <c r="A192" s="142"/>
      <c r="B192" s="84" t="s">
        <v>12</v>
      </c>
      <c r="C192" s="84"/>
      <c r="D192" s="84"/>
      <c r="E192" s="84"/>
      <c r="F192" s="85"/>
      <c r="G192" s="85">
        <v>3300</v>
      </c>
      <c r="H192" s="84"/>
      <c r="I192" s="135">
        <v>-67659</v>
      </c>
    </row>
    <row r="193" spans="1:9" ht="19.5" hidden="1" customHeight="1" x14ac:dyDescent="0.25">
      <c r="A193" s="144"/>
      <c r="B193" s="84" t="s">
        <v>25</v>
      </c>
      <c r="C193" s="84"/>
      <c r="D193" s="84"/>
      <c r="E193" s="84"/>
      <c r="F193" s="85"/>
      <c r="G193" s="85">
        <v>42400</v>
      </c>
      <c r="H193" s="84"/>
      <c r="I193" s="135">
        <v>-40000</v>
      </c>
    </row>
    <row r="194" spans="1:9" ht="19.5" hidden="1" customHeight="1" thickBot="1" x14ac:dyDescent="0.3">
      <c r="A194" s="142"/>
      <c r="B194" s="84" t="s">
        <v>61</v>
      </c>
      <c r="C194" s="84"/>
      <c r="D194" s="84"/>
      <c r="E194" s="84"/>
      <c r="F194" s="85"/>
      <c r="G194" s="124">
        <v>67659</v>
      </c>
      <c r="H194" s="84"/>
      <c r="I194" s="135">
        <f>SUM(I191:I193)</f>
        <v>237384</v>
      </c>
    </row>
    <row r="195" spans="1:9" ht="19.5" hidden="1" customHeight="1" x14ac:dyDescent="0.25">
      <c r="A195" s="144"/>
      <c r="B195" s="84"/>
      <c r="C195" s="84"/>
      <c r="D195" s="84"/>
      <c r="E195" s="84"/>
      <c r="F195" s="85"/>
      <c r="G195" s="85">
        <f>SUM(G191:G194)</f>
        <v>345043</v>
      </c>
      <c r="H195" s="145" t="s">
        <v>67</v>
      </c>
      <c r="I195" s="146">
        <f>SUM(I190-I194)</f>
        <v>11339</v>
      </c>
    </row>
    <row r="196" spans="1:9" ht="19.5" hidden="1" customHeight="1" x14ac:dyDescent="0.25">
      <c r="A196" s="140" t="s">
        <v>80</v>
      </c>
      <c r="B196" s="104"/>
      <c r="C196" s="104"/>
      <c r="D196" s="104" t="s">
        <v>73</v>
      </c>
      <c r="E196" s="104"/>
      <c r="F196" s="141" t="s">
        <v>74</v>
      </c>
      <c r="G196" s="141"/>
      <c r="H196" s="104" t="s">
        <v>44</v>
      </c>
      <c r="I196" s="133">
        <v>20759</v>
      </c>
    </row>
    <row r="197" spans="1:9" ht="19.5" hidden="1" customHeight="1" x14ac:dyDescent="0.25">
      <c r="A197" s="142"/>
      <c r="B197" s="84" t="s">
        <v>14</v>
      </c>
      <c r="C197" s="84"/>
      <c r="D197" s="84"/>
      <c r="E197" s="84"/>
      <c r="F197" s="85"/>
      <c r="G197" s="85">
        <v>32365</v>
      </c>
      <c r="H197" s="84"/>
      <c r="I197" s="143"/>
    </row>
    <row r="198" spans="1:9" ht="19.5" hidden="1" customHeight="1" x14ac:dyDescent="0.25">
      <c r="A198" s="142"/>
      <c r="B198" s="84" t="s">
        <v>11</v>
      </c>
      <c r="C198" s="84"/>
      <c r="D198" s="84"/>
      <c r="E198" s="84"/>
      <c r="F198" s="85"/>
      <c r="G198" s="85">
        <v>500</v>
      </c>
      <c r="H198" s="84"/>
      <c r="I198" s="143"/>
    </row>
    <row r="199" spans="1:9" ht="19.5" hidden="1" customHeight="1" x14ac:dyDescent="0.25">
      <c r="A199" s="142"/>
      <c r="B199" s="84" t="s">
        <v>12</v>
      </c>
      <c r="C199" s="84"/>
      <c r="D199" s="84"/>
      <c r="E199" s="84"/>
      <c r="F199" s="85"/>
      <c r="G199" s="85">
        <v>1100</v>
      </c>
      <c r="H199" s="84"/>
      <c r="I199" s="143"/>
    </row>
    <row r="200" spans="1:9" ht="19.5" hidden="1" customHeight="1" thickBot="1" x14ac:dyDescent="0.3">
      <c r="A200" s="142"/>
      <c r="B200" s="84" t="s">
        <v>25</v>
      </c>
      <c r="C200" s="84"/>
      <c r="D200" s="84"/>
      <c r="E200" s="84"/>
      <c r="F200" s="85"/>
      <c r="G200" s="124">
        <v>350</v>
      </c>
      <c r="H200" s="84"/>
      <c r="I200" s="143"/>
    </row>
    <row r="201" spans="1:9" ht="19.5" hidden="1" customHeight="1" x14ac:dyDescent="0.25">
      <c r="A201" s="144"/>
      <c r="B201" s="84"/>
      <c r="C201" s="84"/>
      <c r="D201" s="84"/>
      <c r="E201" s="84"/>
      <c r="F201" s="85"/>
      <c r="G201" s="85">
        <f>SUM(G197:G200)</f>
        <v>34315</v>
      </c>
      <c r="H201" s="145" t="s">
        <v>67</v>
      </c>
      <c r="I201" s="146">
        <f>SUM(G201-I196)</f>
        <v>13556</v>
      </c>
    </row>
    <row r="202" spans="1:9" ht="19.5" hidden="1" customHeight="1" x14ac:dyDescent="0.25">
      <c r="A202" s="140" t="s">
        <v>79</v>
      </c>
      <c r="B202" s="104"/>
      <c r="C202" s="104"/>
      <c r="D202" s="104" t="s">
        <v>73</v>
      </c>
      <c r="E202" s="104"/>
      <c r="F202" s="141" t="s">
        <v>74</v>
      </c>
      <c r="G202" s="141"/>
      <c r="H202" s="104" t="s">
        <v>44</v>
      </c>
      <c r="I202" s="133">
        <v>248964</v>
      </c>
    </row>
    <row r="203" spans="1:9" ht="19.5" hidden="1" customHeight="1" x14ac:dyDescent="0.25">
      <c r="A203" s="142"/>
      <c r="B203" s="84" t="s">
        <v>14</v>
      </c>
      <c r="C203" s="84"/>
      <c r="D203" s="84"/>
      <c r="E203" s="84"/>
      <c r="F203" s="85"/>
      <c r="G203" s="85">
        <v>87793</v>
      </c>
      <c r="H203" s="84"/>
      <c r="I203" s="143"/>
    </row>
    <row r="204" spans="1:9" ht="19.5" hidden="1" customHeight="1" x14ac:dyDescent="0.25">
      <c r="A204" s="142"/>
      <c r="B204" s="84" t="s">
        <v>11</v>
      </c>
      <c r="C204" s="84"/>
      <c r="D204" s="84"/>
      <c r="E204" s="84"/>
      <c r="F204" s="85"/>
      <c r="G204" s="85">
        <v>17503</v>
      </c>
      <c r="H204" s="84"/>
      <c r="I204" s="143"/>
    </row>
    <row r="205" spans="1:9" ht="19.5" hidden="1" customHeight="1" x14ac:dyDescent="0.25">
      <c r="A205" s="142"/>
      <c r="B205" s="84" t="s">
        <v>12</v>
      </c>
      <c r="C205" s="84"/>
      <c r="D205" s="84"/>
      <c r="E205" s="84"/>
      <c r="F205" s="85"/>
      <c r="G205" s="85">
        <v>12200</v>
      </c>
      <c r="H205" s="84"/>
      <c r="I205" s="143"/>
    </row>
    <row r="206" spans="1:9" ht="19.5" hidden="1" customHeight="1" thickBot="1" x14ac:dyDescent="0.3">
      <c r="A206" s="142"/>
      <c r="B206" s="84" t="s">
        <v>25</v>
      </c>
      <c r="C206" s="84"/>
      <c r="D206" s="84"/>
      <c r="E206" s="84"/>
      <c r="F206" s="85"/>
      <c r="G206" s="124">
        <v>0</v>
      </c>
      <c r="H206" s="84"/>
      <c r="I206" s="143"/>
    </row>
    <row r="207" spans="1:9" ht="19.5" hidden="1" customHeight="1" x14ac:dyDescent="0.25">
      <c r="A207" s="144"/>
      <c r="B207" s="84"/>
      <c r="C207" s="84"/>
      <c r="D207" s="84"/>
      <c r="E207" s="84"/>
      <c r="F207" s="85"/>
      <c r="G207" s="85">
        <f>SUM(G203:G206)</f>
        <v>117496</v>
      </c>
      <c r="H207" s="145" t="s">
        <v>67</v>
      </c>
      <c r="I207" s="146">
        <f>SUM(G207-I202)</f>
        <v>-131468</v>
      </c>
    </row>
    <row r="208" spans="1:9" ht="19.5" hidden="1" customHeight="1" x14ac:dyDescent="0.25">
      <c r="A208" s="140" t="s">
        <v>78</v>
      </c>
      <c r="B208" s="104"/>
      <c r="C208" s="104"/>
      <c r="D208" s="104" t="s">
        <v>73</v>
      </c>
      <c r="E208" s="104"/>
      <c r="F208" s="141" t="s">
        <v>74</v>
      </c>
      <c r="G208" s="141"/>
      <c r="H208" s="104" t="s">
        <v>44</v>
      </c>
      <c r="I208" s="133">
        <v>27936</v>
      </c>
    </row>
    <row r="209" spans="1:9" ht="19.5" hidden="1" customHeight="1" x14ac:dyDescent="0.25">
      <c r="A209" s="142"/>
      <c r="B209" s="84" t="s">
        <v>14</v>
      </c>
      <c r="C209" s="84"/>
      <c r="D209" s="84"/>
      <c r="E209" s="84"/>
      <c r="F209" s="85"/>
      <c r="G209" s="85">
        <v>42425</v>
      </c>
      <c r="H209" s="84"/>
      <c r="I209" s="143"/>
    </row>
    <row r="210" spans="1:9" ht="19.5" hidden="1" customHeight="1" x14ac:dyDescent="0.25">
      <c r="A210" s="142"/>
      <c r="B210" s="84" t="s">
        <v>11</v>
      </c>
      <c r="C210" s="84"/>
      <c r="D210" s="84"/>
      <c r="E210" s="84"/>
      <c r="F210" s="85"/>
      <c r="G210" s="85">
        <v>10000</v>
      </c>
      <c r="H210" s="84"/>
      <c r="I210" s="143"/>
    </row>
    <row r="211" spans="1:9" ht="19.5" hidden="1" customHeight="1" x14ac:dyDescent="0.25">
      <c r="A211" s="142"/>
      <c r="B211" s="84" t="s">
        <v>12</v>
      </c>
      <c r="C211" s="84"/>
      <c r="D211" s="84"/>
      <c r="E211" s="84"/>
      <c r="F211" s="85"/>
      <c r="G211" s="85">
        <v>3950</v>
      </c>
      <c r="H211" s="84"/>
      <c r="I211" s="143"/>
    </row>
    <row r="212" spans="1:9" ht="19.5" hidden="1" customHeight="1" thickBot="1" x14ac:dyDescent="0.3">
      <c r="A212" s="142"/>
      <c r="B212" s="84" t="s">
        <v>25</v>
      </c>
      <c r="C212" s="84"/>
      <c r="D212" s="84"/>
      <c r="E212" s="84"/>
      <c r="F212" s="85"/>
      <c r="G212" s="124">
        <v>700</v>
      </c>
      <c r="H212" s="84"/>
      <c r="I212" s="143"/>
    </row>
    <row r="213" spans="1:9" ht="19.5" hidden="1" customHeight="1" x14ac:dyDescent="0.25">
      <c r="A213" s="147"/>
      <c r="B213" s="148"/>
      <c r="C213" s="148"/>
      <c r="D213" s="148"/>
      <c r="E213" s="148"/>
      <c r="F213" s="124"/>
      <c r="G213" s="124">
        <f>SUM(G209:G212)</f>
        <v>57075</v>
      </c>
      <c r="H213" s="145" t="s">
        <v>67</v>
      </c>
      <c r="I213" s="149">
        <f>SUM(G213-I208)</f>
        <v>29139</v>
      </c>
    </row>
    <row r="214" spans="1:9" hidden="1" x14ac:dyDescent="0.25">
      <c r="A214" s="74"/>
      <c r="B214" s="74"/>
      <c r="C214" s="74"/>
      <c r="D214" s="74"/>
      <c r="E214" s="74"/>
      <c r="F214" s="74"/>
      <c r="G214" s="74"/>
      <c r="H214" s="74"/>
      <c r="I214" s="74"/>
    </row>
    <row r="215" spans="1:9" hidden="1" x14ac:dyDescent="0.25">
      <c r="A215" s="74"/>
      <c r="B215" s="74"/>
      <c r="C215" s="74"/>
      <c r="D215" s="74"/>
      <c r="E215" s="74"/>
      <c r="F215" s="74"/>
      <c r="G215" s="74"/>
      <c r="H215" s="74"/>
      <c r="I215" s="74"/>
    </row>
    <row r="216" spans="1:9" hidden="1" x14ac:dyDescent="0.25">
      <c r="A216" s="74"/>
      <c r="B216" s="74"/>
      <c r="C216" s="74"/>
      <c r="D216" s="74"/>
      <c r="E216" s="74"/>
      <c r="F216" s="74"/>
      <c r="G216" s="74"/>
      <c r="H216" s="74"/>
      <c r="I216" s="74"/>
    </row>
    <row r="217" spans="1:9" hidden="1" x14ac:dyDescent="0.25">
      <c r="A217" s="74"/>
      <c r="B217" s="74"/>
      <c r="C217" s="74"/>
      <c r="D217" s="74"/>
      <c r="E217" s="74"/>
      <c r="F217" s="74"/>
      <c r="G217" s="74"/>
      <c r="H217" s="74"/>
      <c r="I217" s="74"/>
    </row>
    <row r="218" spans="1:9" hidden="1" x14ac:dyDescent="0.25">
      <c r="A218" s="74"/>
      <c r="B218" s="74"/>
      <c r="C218" s="74"/>
      <c r="D218" s="74"/>
      <c r="E218" s="74"/>
      <c r="F218" s="74"/>
      <c r="G218" s="74"/>
      <c r="H218" s="74"/>
      <c r="I218" s="74"/>
    </row>
    <row r="219" spans="1:9" hidden="1" x14ac:dyDescent="0.25">
      <c r="A219" s="74"/>
      <c r="B219" s="74"/>
      <c r="C219" s="74"/>
      <c r="D219" s="74"/>
      <c r="E219" s="74"/>
      <c r="F219" s="74"/>
      <c r="G219" s="74"/>
      <c r="H219" s="74"/>
      <c r="I219" s="74"/>
    </row>
    <row r="220" spans="1:9" hidden="1" x14ac:dyDescent="0.25">
      <c r="A220" s="74"/>
      <c r="B220" s="74"/>
      <c r="C220" s="74"/>
      <c r="D220" s="74"/>
      <c r="E220" s="74"/>
      <c r="F220" s="74"/>
      <c r="G220" s="74"/>
      <c r="H220" s="74"/>
      <c r="I220" s="74"/>
    </row>
    <row r="221" spans="1:9" hidden="1" x14ac:dyDescent="0.25">
      <c r="A221" s="74"/>
      <c r="B221" s="74"/>
      <c r="C221" s="74"/>
      <c r="D221" s="74"/>
      <c r="E221" s="74"/>
      <c r="F221" s="74"/>
      <c r="G221" s="74"/>
      <c r="H221" s="74"/>
      <c r="I221" s="74"/>
    </row>
    <row r="222" spans="1:9" hidden="1" x14ac:dyDescent="0.25">
      <c r="A222" s="74"/>
      <c r="B222" s="74"/>
      <c r="C222" s="74"/>
      <c r="D222" s="74"/>
      <c r="E222" s="74"/>
      <c r="F222" s="74"/>
      <c r="G222" s="74"/>
      <c r="H222" s="74"/>
      <c r="I222" s="74"/>
    </row>
    <row r="223" spans="1:9" hidden="1" x14ac:dyDescent="0.25">
      <c r="A223" s="74"/>
      <c r="B223" s="74"/>
      <c r="C223" s="74"/>
      <c r="D223" s="74"/>
      <c r="E223" s="74"/>
      <c r="F223" s="74"/>
      <c r="G223" s="74"/>
      <c r="H223" s="74"/>
      <c r="I223" s="74"/>
    </row>
    <row r="224" spans="1:9" hidden="1" x14ac:dyDescent="0.25">
      <c r="A224" s="74"/>
      <c r="B224" s="74"/>
      <c r="C224" s="74"/>
      <c r="D224" s="74"/>
      <c r="E224" s="74"/>
      <c r="F224" s="74"/>
      <c r="G224" s="74"/>
      <c r="H224" s="74"/>
      <c r="I224" s="74"/>
    </row>
    <row r="225" spans="1:9" hidden="1" x14ac:dyDescent="0.25">
      <c r="A225" s="74"/>
      <c r="B225" s="74"/>
      <c r="C225" s="74"/>
      <c r="D225" s="74"/>
      <c r="E225" s="74"/>
      <c r="F225" s="74"/>
      <c r="G225" s="74"/>
      <c r="H225" s="74"/>
      <c r="I225" s="74"/>
    </row>
    <row r="226" spans="1:9" hidden="1" x14ac:dyDescent="0.25">
      <c r="A226" s="74"/>
      <c r="B226" s="74"/>
      <c r="C226" s="74"/>
      <c r="D226" s="74"/>
      <c r="E226" s="74"/>
      <c r="F226" s="74"/>
      <c r="G226" s="74"/>
      <c r="H226" s="74"/>
      <c r="I226" s="74"/>
    </row>
    <row r="227" spans="1:9" hidden="1" x14ac:dyDescent="0.25">
      <c r="A227" s="74"/>
      <c r="B227" s="74"/>
      <c r="C227" s="74"/>
      <c r="D227" s="74"/>
      <c r="E227" s="74"/>
      <c r="F227" s="74"/>
      <c r="G227" s="74"/>
      <c r="H227" s="74"/>
      <c r="I227" s="74"/>
    </row>
    <row r="228" spans="1:9" hidden="1" x14ac:dyDescent="0.25">
      <c r="A228" s="74"/>
      <c r="B228" s="74"/>
      <c r="C228" s="74"/>
      <c r="D228" s="74"/>
      <c r="E228" s="74"/>
      <c r="F228" s="74"/>
      <c r="G228" s="74"/>
      <c r="H228" s="74"/>
      <c r="I228" s="74"/>
    </row>
    <row r="229" spans="1:9" hidden="1" x14ac:dyDescent="0.25">
      <c r="A229" s="74"/>
      <c r="B229" s="74"/>
      <c r="C229" s="74"/>
      <c r="D229" s="74"/>
      <c r="E229" s="74"/>
      <c r="F229" s="74"/>
      <c r="G229" s="74"/>
      <c r="H229" s="74"/>
      <c r="I229" s="74"/>
    </row>
    <row r="230" spans="1:9" hidden="1" x14ac:dyDescent="0.25">
      <c r="A230" s="74"/>
      <c r="B230" s="74"/>
      <c r="C230" s="74"/>
      <c r="D230" s="74"/>
      <c r="E230" s="74"/>
      <c r="F230" s="74"/>
      <c r="G230" s="74"/>
      <c r="H230" s="74"/>
      <c r="I230" s="74"/>
    </row>
    <row r="231" spans="1:9" hidden="1" x14ac:dyDescent="0.25">
      <c r="A231" s="74"/>
      <c r="B231" s="74"/>
      <c r="C231" s="74"/>
      <c r="D231" s="74"/>
      <c r="E231" s="74"/>
      <c r="F231" s="74"/>
      <c r="G231" s="74"/>
      <c r="H231" s="74"/>
      <c r="I231" s="74"/>
    </row>
    <row r="232" spans="1:9" hidden="1" x14ac:dyDescent="0.25">
      <c r="A232" s="74"/>
      <c r="B232" s="74"/>
      <c r="C232" s="74"/>
      <c r="D232" s="74"/>
      <c r="E232" s="74"/>
      <c r="F232" s="74"/>
      <c r="G232" s="74"/>
      <c r="H232" s="74"/>
      <c r="I232" s="74"/>
    </row>
    <row r="233" spans="1:9" hidden="1" x14ac:dyDescent="0.25">
      <c r="A233" s="74"/>
      <c r="B233" s="74"/>
      <c r="C233" s="74"/>
      <c r="D233" s="74"/>
      <c r="E233" s="74"/>
      <c r="F233" s="74"/>
      <c r="G233" s="74"/>
      <c r="H233" s="74"/>
      <c r="I233" s="74"/>
    </row>
    <row r="234" spans="1:9" hidden="1" x14ac:dyDescent="0.25">
      <c r="A234" s="74"/>
      <c r="B234" s="74"/>
      <c r="C234" s="74"/>
      <c r="D234" s="74"/>
      <c r="E234" s="74"/>
      <c r="F234" s="74"/>
      <c r="G234" s="74"/>
      <c r="H234" s="74"/>
      <c r="I234" s="74"/>
    </row>
    <row r="235" spans="1:9" hidden="1" x14ac:dyDescent="0.25">
      <c r="A235" s="74"/>
      <c r="B235" s="74"/>
      <c r="C235" s="74"/>
      <c r="D235" s="74"/>
      <c r="E235" s="74"/>
      <c r="F235" s="74"/>
      <c r="G235" s="74"/>
      <c r="H235" s="74"/>
      <c r="I235" s="74"/>
    </row>
    <row r="236" spans="1:9" hidden="1" x14ac:dyDescent="0.25">
      <c r="A236" s="74"/>
      <c r="B236" s="74"/>
      <c r="C236" s="74"/>
      <c r="D236" s="74"/>
      <c r="E236" s="74"/>
      <c r="F236" s="74"/>
      <c r="G236" s="74"/>
      <c r="H236" s="74"/>
      <c r="I236" s="74"/>
    </row>
    <row r="237" spans="1:9" hidden="1" x14ac:dyDescent="0.25">
      <c r="A237" s="74"/>
      <c r="B237" s="74"/>
      <c r="C237" s="74"/>
      <c r="D237" s="74"/>
      <c r="E237" s="74"/>
      <c r="F237" s="74"/>
      <c r="G237" s="74"/>
      <c r="H237" s="74"/>
      <c r="I237" s="74"/>
    </row>
    <row r="238" spans="1:9" hidden="1" x14ac:dyDescent="0.25">
      <c r="A238" s="74"/>
      <c r="B238" s="74"/>
      <c r="C238" s="74"/>
      <c r="D238" s="74"/>
      <c r="E238" s="74"/>
      <c r="F238" s="74"/>
      <c r="G238" s="74"/>
      <c r="H238" s="74"/>
      <c r="I238" s="74"/>
    </row>
    <row r="239" spans="1:9" hidden="1" x14ac:dyDescent="0.25">
      <c r="A239" s="74"/>
      <c r="B239" s="74"/>
      <c r="C239" s="74"/>
      <c r="D239" s="74"/>
      <c r="E239" s="74"/>
      <c r="F239" s="74"/>
      <c r="G239" s="74"/>
      <c r="H239" s="74"/>
      <c r="I239" s="74"/>
    </row>
    <row r="240" spans="1:9" hidden="1" x14ac:dyDescent="0.25">
      <c r="A240" s="74"/>
      <c r="B240" s="74"/>
      <c r="C240" s="74"/>
      <c r="D240" s="74"/>
      <c r="E240" s="74"/>
      <c r="F240" s="74"/>
      <c r="G240" s="74"/>
      <c r="H240" s="74"/>
      <c r="I240" s="74"/>
    </row>
    <row r="241" spans="1:9" hidden="1" x14ac:dyDescent="0.25">
      <c r="A241" s="74"/>
      <c r="B241" s="74"/>
      <c r="C241" s="74"/>
      <c r="D241" s="74"/>
      <c r="E241" s="74"/>
      <c r="F241" s="74"/>
      <c r="G241" s="74"/>
      <c r="H241" s="74"/>
      <c r="I241" s="74"/>
    </row>
    <row r="242" spans="1:9" hidden="1" x14ac:dyDescent="0.25">
      <c r="A242" s="74"/>
      <c r="B242" s="74"/>
      <c r="C242" s="74"/>
      <c r="D242" s="74"/>
      <c r="E242" s="74"/>
      <c r="F242" s="74"/>
      <c r="G242" s="74"/>
      <c r="H242" s="74"/>
      <c r="I242" s="74"/>
    </row>
    <row r="243" spans="1:9" hidden="1" x14ac:dyDescent="0.25">
      <c r="A243" s="74"/>
      <c r="B243" s="74"/>
      <c r="C243" s="74"/>
      <c r="D243" s="74"/>
      <c r="E243" s="74"/>
      <c r="F243" s="74"/>
      <c r="G243" s="74"/>
      <c r="H243" s="74"/>
      <c r="I243" s="74"/>
    </row>
    <row r="244" spans="1:9" ht="15.75" hidden="1" thickBot="1" x14ac:dyDescent="0.3">
      <c r="A244" s="74"/>
      <c r="B244" s="74"/>
      <c r="C244" s="74"/>
      <c r="D244" s="74"/>
      <c r="E244" s="74"/>
      <c r="F244" s="74"/>
      <c r="G244" s="74"/>
      <c r="H244" s="74"/>
      <c r="I244" s="74"/>
    </row>
    <row r="245" spans="1:9" ht="30.75" hidden="1" thickBot="1" x14ac:dyDescent="0.3">
      <c r="A245" s="246" t="s">
        <v>70</v>
      </c>
      <c r="B245" s="247"/>
      <c r="C245" s="247"/>
      <c r="D245" s="248"/>
      <c r="E245" s="110"/>
      <c r="F245" s="118" t="s">
        <v>122</v>
      </c>
      <c r="G245" s="112" t="s">
        <v>123</v>
      </c>
      <c r="H245" s="119" t="s">
        <v>53</v>
      </c>
      <c r="I245" s="120" t="s">
        <v>52</v>
      </c>
    </row>
    <row r="246" spans="1:9" ht="10.15" hidden="1" customHeight="1" x14ac:dyDescent="0.25">
      <c r="A246" s="121" t="s">
        <v>135</v>
      </c>
      <c r="B246" s="74"/>
      <c r="C246" s="74"/>
      <c r="D246" s="74"/>
      <c r="E246" s="74"/>
      <c r="F246" s="122" t="s">
        <v>3</v>
      </c>
      <c r="G246" s="123" t="s">
        <v>3</v>
      </c>
      <c r="H246" s="74"/>
      <c r="I246" s="74"/>
    </row>
    <row r="247" spans="1:9" ht="10.15" hidden="1" customHeight="1" x14ac:dyDescent="0.25">
      <c r="A247" s="121"/>
      <c r="B247" s="74" t="s">
        <v>14</v>
      </c>
      <c r="C247" s="74"/>
      <c r="D247" s="74"/>
      <c r="E247" s="74"/>
      <c r="F247" s="81">
        <v>77555</v>
      </c>
      <c r="G247" s="82">
        <v>79264</v>
      </c>
      <c r="H247" s="74"/>
      <c r="I247" s="74"/>
    </row>
    <row r="248" spans="1:9" ht="10.15" hidden="1" customHeight="1" x14ac:dyDescent="0.25">
      <c r="A248" s="121"/>
      <c r="B248" s="74" t="s">
        <v>11</v>
      </c>
      <c r="C248" s="74"/>
      <c r="D248" s="74"/>
      <c r="E248" s="74"/>
      <c r="F248" s="81">
        <v>16028</v>
      </c>
      <c r="G248" s="82">
        <v>14900</v>
      </c>
      <c r="H248" s="74"/>
      <c r="I248" s="74"/>
    </row>
    <row r="249" spans="1:9" ht="10.15" hidden="1" customHeight="1" x14ac:dyDescent="0.25">
      <c r="A249" s="121"/>
      <c r="B249" s="74" t="s">
        <v>12</v>
      </c>
      <c r="C249" s="74"/>
      <c r="D249" s="74"/>
      <c r="E249" s="74"/>
      <c r="F249" s="81">
        <v>22843</v>
      </c>
      <c r="G249" s="82">
        <v>20700</v>
      </c>
      <c r="H249" s="74"/>
      <c r="I249" s="74"/>
    </row>
    <row r="250" spans="1:9" ht="10.15" hidden="1" customHeight="1" x14ac:dyDescent="0.25">
      <c r="A250" s="121"/>
      <c r="B250" s="74" t="s">
        <v>25</v>
      </c>
      <c r="C250" s="74"/>
      <c r="D250" s="74"/>
      <c r="E250" s="74"/>
      <c r="F250" s="81">
        <v>44859</v>
      </c>
      <c r="G250" s="82">
        <v>13630</v>
      </c>
      <c r="H250" s="74"/>
      <c r="I250" s="74"/>
    </row>
    <row r="251" spans="1:9" ht="10.15" hidden="1" customHeight="1" thickBot="1" x14ac:dyDescent="0.3">
      <c r="A251" s="121"/>
      <c r="B251" s="74" t="s">
        <v>60</v>
      </c>
      <c r="C251" s="74"/>
      <c r="D251" s="74"/>
      <c r="E251" s="74"/>
      <c r="F251" s="124">
        <v>0</v>
      </c>
      <c r="G251" s="125">
        <v>0</v>
      </c>
      <c r="H251" s="74"/>
      <c r="I251" s="74"/>
    </row>
    <row r="252" spans="1:9" ht="10.15" hidden="1" customHeight="1" thickBot="1" x14ac:dyDescent="0.3">
      <c r="A252" s="74"/>
      <c r="B252" s="74"/>
      <c r="C252" s="74"/>
      <c r="D252" s="74"/>
      <c r="E252" s="74"/>
      <c r="F252" s="126">
        <f>SUM(F247:F251)</f>
        <v>161285</v>
      </c>
      <c r="G252" s="127">
        <f>SUM(G247:G251)</f>
        <v>128494</v>
      </c>
      <c r="H252" s="128">
        <f>SUM(G252-F252)</f>
        <v>-32791</v>
      </c>
      <c r="I252" s="129">
        <f>SUM(H252)/F252</f>
        <v>-0.20331090926000558</v>
      </c>
    </row>
    <row r="253" spans="1:9" ht="10.15" hidden="1" customHeight="1" x14ac:dyDescent="0.25">
      <c r="A253" s="121" t="s">
        <v>136</v>
      </c>
      <c r="B253" s="74"/>
      <c r="C253" s="74"/>
      <c r="D253" s="74"/>
      <c r="E253" s="74"/>
      <c r="F253" s="81"/>
      <c r="G253" s="87" t="s">
        <v>3</v>
      </c>
      <c r="H253" s="74"/>
      <c r="I253" s="74"/>
    </row>
    <row r="254" spans="1:9" ht="10.15" hidden="1" customHeight="1" x14ac:dyDescent="0.25">
      <c r="A254" s="121"/>
      <c r="B254" s="74" t="s">
        <v>14</v>
      </c>
      <c r="C254" s="74"/>
      <c r="D254" s="74"/>
      <c r="E254" s="74"/>
      <c r="F254" s="81">
        <v>4031</v>
      </c>
      <c r="G254" s="82">
        <v>90526</v>
      </c>
      <c r="H254" s="74"/>
      <c r="I254" s="74"/>
    </row>
    <row r="255" spans="1:9" ht="10.15" hidden="1" customHeight="1" x14ac:dyDescent="0.25">
      <c r="A255" s="121"/>
      <c r="B255" s="74" t="s">
        <v>11</v>
      </c>
      <c r="C255" s="74"/>
      <c r="D255" s="74"/>
      <c r="E255" s="74"/>
      <c r="F255" s="81">
        <v>0</v>
      </c>
      <c r="G255" s="82">
        <v>100</v>
      </c>
      <c r="H255" s="74"/>
      <c r="I255" s="74"/>
    </row>
    <row r="256" spans="1:9" ht="10.15" hidden="1" customHeight="1" x14ac:dyDescent="0.25">
      <c r="A256" s="121"/>
      <c r="B256" s="74" t="s">
        <v>12</v>
      </c>
      <c r="C256" s="74"/>
      <c r="D256" s="74"/>
      <c r="E256" s="74"/>
      <c r="F256" s="81">
        <v>18000</v>
      </c>
      <c r="G256" s="82">
        <v>10000</v>
      </c>
      <c r="H256" s="74"/>
      <c r="I256" s="74"/>
    </row>
    <row r="257" spans="1:9" ht="10.15" hidden="1" customHeight="1" thickBot="1" x14ac:dyDescent="0.3">
      <c r="A257" s="121"/>
      <c r="B257" s="74" t="s">
        <v>25</v>
      </c>
      <c r="C257" s="74"/>
      <c r="D257" s="74"/>
      <c r="E257" s="74"/>
      <c r="F257" s="124">
        <v>0</v>
      </c>
      <c r="G257" s="125">
        <v>6000</v>
      </c>
      <c r="H257" s="74"/>
      <c r="I257" s="74"/>
    </row>
    <row r="258" spans="1:9" ht="10.15" hidden="1" customHeight="1" thickBot="1" x14ac:dyDescent="0.3">
      <c r="A258" s="74"/>
      <c r="B258" s="74"/>
      <c r="C258" s="74"/>
      <c r="D258" s="74"/>
      <c r="E258" s="74"/>
      <c r="F258" s="126">
        <f>SUM(F254:F257)</f>
        <v>22031</v>
      </c>
      <c r="G258" s="127">
        <f>SUM(G254:G257)</f>
        <v>106626</v>
      </c>
      <c r="H258" s="128">
        <f>SUM(G258-F258)</f>
        <v>84595</v>
      </c>
      <c r="I258" s="129">
        <f>SUM(H258)/F258</f>
        <v>3.8398166220325902</v>
      </c>
    </row>
    <row r="259" spans="1:9" hidden="1" x14ac:dyDescent="0.25">
      <c r="A259" s="74"/>
      <c r="B259" s="74"/>
      <c r="C259" s="74"/>
      <c r="D259" s="74"/>
      <c r="E259" s="74"/>
      <c r="F259" s="74"/>
      <c r="G259" s="74"/>
      <c r="H259" s="74"/>
      <c r="I259" s="74"/>
    </row>
    <row r="260" spans="1:9" hidden="1" x14ac:dyDescent="0.25">
      <c r="A260" s="74"/>
      <c r="B260" s="74"/>
      <c r="C260" s="74"/>
      <c r="D260" s="74"/>
      <c r="E260" s="74"/>
      <c r="F260" s="74"/>
      <c r="G260" s="74"/>
      <c r="H260" s="74"/>
      <c r="I260" s="74"/>
    </row>
    <row r="261" spans="1:9" hidden="1" x14ac:dyDescent="0.25">
      <c r="A261" s="74"/>
      <c r="B261" s="74"/>
      <c r="C261" s="74"/>
      <c r="D261" s="74"/>
      <c r="E261" s="74"/>
      <c r="F261" s="74"/>
      <c r="G261" s="74"/>
      <c r="H261" s="74"/>
      <c r="I261" s="74"/>
    </row>
    <row r="262" spans="1:9" hidden="1" x14ac:dyDescent="0.25">
      <c r="A262" s="74"/>
      <c r="B262" s="74"/>
      <c r="C262" s="74"/>
      <c r="D262" s="74"/>
      <c r="E262" s="74"/>
      <c r="F262" s="74"/>
      <c r="G262" s="74"/>
      <c r="H262" s="74"/>
      <c r="I262" s="74"/>
    </row>
    <row r="263" spans="1:9" hidden="1" x14ac:dyDescent="0.25">
      <c r="A263" s="74"/>
      <c r="B263" s="74"/>
      <c r="C263" s="74"/>
      <c r="D263" s="74"/>
      <c r="E263" s="74"/>
      <c r="F263" s="74"/>
      <c r="G263" s="74"/>
      <c r="H263" s="74"/>
      <c r="I263" s="74"/>
    </row>
    <row r="264" spans="1:9" hidden="1" x14ac:dyDescent="0.25">
      <c r="A264" s="74"/>
      <c r="B264" s="74"/>
      <c r="C264" s="74"/>
      <c r="D264" s="74"/>
      <c r="E264" s="74"/>
      <c r="F264" s="74"/>
      <c r="G264" s="74"/>
      <c r="H264" s="74"/>
      <c r="I264" s="74"/>
    </row>
    <row r="265" spans="1:9" hidden="1" x14ac:dyDescent="0.25">
      <c r="A265" s="74"/>
      <c r="B265" s="74"/>
      <c r="C265" s="74"/>
      <c r="D265" s="74"/>
      <c r="E265" s="74"/>
      <c r="F265" s="74"/>
      <c r="G265" s="74"/>
      <c r="H265" s="74"/>
      <c r="I265" s="74"/>
    </row>
    <row r="266" spans="1:9" hidden="1" x14ac:dyDescent="0.25">
      <c r="A266" s="74"/>
      <c r="B266" s="74"/>
      <c r="C266" s="74"/>
      <c r="D266" s="74"/>
      <c r="E266" s="74"/>
      <c r="F266" s="74"/>
      <c r="G266" s="74"/>
      <c r="H266" s="74"/>
      <c r="I266" s="74"/>
    </row>
    <row r="267" spans="1:9" hidden="1" x14ac:dyDescent="0.25">
      <c r="A267" s="74"/>
      <c r="B267" s="74"/>
      <c r="C267" s="74"/>
      <c r="D267" s="74"/>
      <c r="E267" s="74"/>
      <c r="F267" s="74"/>
      <c r="G267" s="74"/>
      <c r="H267" s="74"/>
      <c r="I267" s="74"/>
    </row>
    <row r="268" spans="1:9" ht="15.75" thickBot="1" x14ac:dyDescent="0.3">
      <c r="A268" s="74"/>
      <c r="B268" s="74"/>
      <c r="C268" s="74"/>
      <c r="D268" s="74"/>
      <c r="E268" s="74"/>
      <c r="F268" s="74"/>
      <c r="G268" s="74"/>
      <c r="H268" s="74"/>
      <c r="I268" s="74"/>
    </row>
    <row r="269" spans="1:9" ht="20.25" customHeight="1" thickBot="1" x14ac:dyDescent="0.35">
      <c r="A269" s="241" t="s">
        <v>150</v>
      </c>
      <c r="B269" s="242"/>
      <c r="C269" s="242"/>
      <c r="D269" s="242"/>
      <c r="E269" s="242"/>
      <c r="F269" s="242"/>
      <c r="G269" s="242"/>
      <c r="H269" s="242"/>
      <c r="I269" s="243"/>
    </row>
    <row r="270" spans="1:9" ht="20.25" customHeight="1" thickBot="1" x14ac:dyDescent="0.35">
      <c r="A270" s="172"/>
      <c r="B270" s="172"/>
      <c r="C270" s="172"/>
      <c r="D270" s="172"/>
      <c r="E270" s="172"/>
      <c r="F270" s="198"/>
      <c r="G270" s="174" t="s">
        <v>129</v>
      </c>
      <c r="H270" s="172"/>
      <c r="I270" s="172"/>
    </row>
    <row r="271" spans="1:9" ht="17.25" customHeight="1" x14ac:dyDescent="0.25">
      <c r="A271" s="74" t="s">
        <v>1</v>
      </c>
      <c r="B271" s="74"/>
      <c r="C271" s="74"/>
      <c r="D271" s="74"/>
      <c r="E271" s="84"/>
      <c r="F271" s="85"/>
      <c r="G271" s="173">
        <f>SUM(G7)</f>
        <v>1674997</v>
      </c>
      <c r="H271" s="74"/>
      <c r="I271" s="74"/>
    </row>
    <row r="272" spans="1:9" ht="17.25" customHeight="1" x14ac:dyDescent="0.25">
      <c r="A272" s="74" t="s">
        <v>167</v>
      </c>
      <c r="B272" s="74"/>
      <c r="C272" s="74"/>
      <c r="D272" s="74"/>
      <c r="E272" s="84"/>
      <c r="F272" s="85"/>
      <c r="G272" s="173">
        <v>110265</v>
      </c>
      <c r="H272" s="74"/>
      <c r="I272" s="74"/>
    </row>
    <row r="273" spans="1:9" ht="17.25" customHeight="1" x14ac:dyDescent="0.25">
      <c r="A273" s="74" t="s">
        <v>148</v>
      </c>
      <c r="B273" s="74"/>
      <c r="C273" s="74"/>
      <c r="D273" s="74"/>
      <c r="E273" s="84"/>
      <c r="F273" s="85"/>
      <c r="G273" s="173">
        <v>1674997</v>
      </c>
      <c r="H273" s="74"/>
      <c r="I273" s="74"/>
    </row>
    <row r="274" spans="1:9" ht="17.25" customHeight="1" thickBot="1" x14ac:dyDescent="0.3">
      <c r="A274" s="74" t="s">
        <v>166</v>
      </c>
      <c r="B274" s="74"/>
      <c r="C274" s="74"/>
      <c r="D274" s="74"/>
      <c r="E274" s="84"/>
      <c r="F274" s="85"/>
      <c r="G274" s="173">
        <v>110265</v>
      </c>
      <c r="H274" s="74"/>
      <c r="I274" s="74"/>
    </row>
    <row r="275" spans="1:9" ht="17.25" customHeight="1" thickBot="1" x14ac:dyDescent="0.3">
      <c r="A275" s="74" t="s">
        <v>149</v>
      </c>
      <c r="B275" s="74"/>
      <c r="C275" s="74"/>
      <c r="D275" s="74"/>
      <c r="E275" s="84"/>
      <c r="F275" s="85"/>
      <c r="G275" s="170">
        <f>SUM(G271-G273)</f>
        <v>0</v>
      </c>
      <c r="H275" s="74"/>
      <c r="I275" s="74"/>
    </row>
    <row r="276" spans="1:9" ht="15.75" thickBot="1" x14ac:dyDescent="0.3">
      <c r="A276" s="74"/>
      <c r="B276" s="74"/>
      <c r="C276" s="74"/>
      <c r="D276" s="74"/>
      <c r="E276" s="84"/>
      <c r="F276" s="199"/>
      <c r="G276" s="171" t="s">
        <v>139</v>
      </c>
      <c r="H276" s="74"/>
      <c r="I276" s="74"/>
    </row>
    <row r="277" spans="1:9" x14ac:dyDescent="0.25">
      <c r="A277" s="74"/>
      <c r="B277" s="74"/>
      <c r="C277" s="166" t="s">
        <v>3</v>
      </c>
      <c r="D277" s="74"/>
      <c r="E277" s="74"/>
      <c r="F277" s="74"/>
      <c r="G277" s="74"/>
      <c r="H277" s="74"/>
      <c r="I277" s="74"/>
    </row>
  </sheetData>
  <mergeCells count="26">
    <mergeCell ref="A1:I1"/>
    <mergeCell ref="A25:B25"/>
    <mergeCell ref="A24:I24"/>
    <mergeCell ref="A2:I2"/>
    <mergeCell ref="A47:I47"/>
    <mergeCell ref="A3:E3"/>
    <mergeCell ref="D16:D22"/>
    <mergeCell ref="A9:C9"/>
    <mergeCell ref="H8:I8"/>
    <mergeCell ref="F18:I20"/>
    <mergeCell ref="A269:I269"/>
    <mergeCell ref="F25:G25"/>
    <mergeCell ref="A245:D245"/>
    <mergeCell ref="A101:D101"/>
    <mergeCell ref="A177:I177"/>
    <mergeCell ref="A48:D48"/>
    <mergeCell ref="A70:D70"/>
    <mergeCell ref="A80:D80"/>
    <mergeCell ref="A160:D160"/>
    <mergeCell ref="C63:D63"/>
    <mergeCell ref="C49:E49"/>
    <mergeCell ref="C50:E50"/>
    <mergeCell ref="C57:E57"/>
    <mergeCell ref="C71:E71"/>
    <mergeCell ref="C73:E73"/>
    <mergeCell ref="C76:E76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"/>
  <sheetViews>
    <sheetView topLeftCell="A22" workbookViewId="0">
      <selection activeCell="M19" sqref="M19"/>
    </sheetView>
  </sheetViews>
  <sheetFormatPr defaultRowHeight="15" x14ac:dyDescent="0.25"/>
  <cols>
    <col min="5" max="5" width="10.7109375" customWidth="1"/>
    <col min="6" max="7" width="11.42578125" customWidth="1"/>
    <col min="9" max="9" width="9.7109375" customWidth="1"/>
  </cols>
  <sheetData>
    <row r="1" spans="1:9" ht="36.75" customHeight="1" thickBot="1" x14ac:dyDescent="0.3">
      <c r="A1" s="282" t="s">
        <v>184</v>
      </c>
      <c r="B1" s="283"/>
      <c r="C1" s="283"/>
      <c r="D1" s="283"/>
      <c r="E1" s="283"/>
      <c r="F1" s="283"/>
      <c r="G1" s="283"/>
      <c r="H1" s="283"/>
      <c r="I1" s="284"/>
    </row>
    <row r="2" spans="1:9" ht="15.75" thickBot="1" x14ac:dyDescent="0.3">
      <c r="A2" s="285" t="s">
        <v>3</v>
      </c>
      <c r="B2" s="286"/>
      <c r="C2" s="286"/>
      <c r="D2" s="286"/>
      <c r="E2" s="287"/>
      <c r="F2" s="47" t="s">
        <v>128</v>
      </c>
      <c r="G2" s="46" t="s">
        <v>129</v>
      </c>
      <c r="H2" s="45" t="s">
        <v>50</v>
      </c>
      <c r="I2" s="45" t="s">
        <v>51</v>
      </c>
    </row>
    <row r="3" spans="1:9" ht="23.25" customHeight="1" x14ac:dyDescent="0.25">
      <c r="A3" s="183" t="s">
        <v>49</v>
      </c>
      <c r="B3" s="184"/>
      <c r="C3" s="184"/>
      <c r="D3" s="184"/>
      <c r="E3" s="184"/>
      <c r="F3" s="26"/>
      <c r="G3" s="59"/>
      <c r="H3" s="26"/>
      <c r="I3" s="185"/>
    </row>
    <row r="4" spans="1:9" x14ac:dyDescent="0.25">
      <c r="A4" s="186" t="s">
        <v>190</v>
      </c>
      <c r="B4" s="26"/>
      <c r="C4" s="26"/>
      <c r="D4" s="26"/>
      <c r="E4" s="23"/>
      <c r="F4" s="182">
        <v>0</v>
      </c>
      <c r="G4" s="50">
        <v>300000</v>
      </c>
      <c r="H4" s="23"/>
      <c r="I4" s="185"/>
    </row>
    <row r="5" spans="1:9" x14ac:dyDescent="0.25">
      <c r="A5" s="187"/>
      <c r="B5" s="26"/>
      <c r="C5" s="26"/>
      <c r="D5" s="26"/>
      <c r="E5" s="23"/>
      <c r="F5" s="17">
        <f>SUM(F4)</f>
        <v>0</v>
      </c>
      <c r="G5" s="49">
        <f>SUM(G4:G4)</f>
        <v>300000</v>
      </c>
      <c r="H5" s="23">
        <f>SUM(G5-F5)</f>
        <v>300000</v>
      </c>
      <c r="I5" s="188" t="s">
        <v>3</v>
      </c>
    </row>
    <row r="6" spans="1:9" x14ac:dyDescent="0.25">
      <c r="A6" s="187"/>
      <c r="B6" s="26"/>
      <c r="C6" s="26"/>
      <c r="D6" s="26"/>
      <c r="E6" s="26"/>
      <c r="F6" s="23"/>
      <c r="G6" s="49"/>
      <c r="H6" s="23"/>
      <c r="I6" s="185"/>
    </row>
    <row r="7" spans="1:9" x14ac:dyDescent="0.25">
      <c r="A7" s="189" t="s">
        <v>16</v>
      </c>
      <c r="B7" s="26"/>
      <c r="C7" s="26"/>
      <c r="D7" s="26"/>
      <c r="E7" s="26"/>
      <c r="F7" s="23"/>
      <c r="G7" s="49"/>
      <c r="H7" s="23"/>
      <c r="I7" s="185"/>
    </row>
    <row r="8" spans="1:9" x14ac:dyDescent="0.25">
      <c r="A8" s="186" t="s">
        <v>186</v>
      </c>
      <c r="B8" s="26"/>
      <c r="C8" s="26"/>
      <c r="D8" s="26"/>
      <c r="E8" s="23"/>
      <c r="F8" s="23" t="s">
        <v>3</v>
      </c>
      <c r="G8" s="49">
        <v>200000</v>
      </c>
      <c r="H8" s="23"/>
      <c r="I8" s="185"/>
    </row>
    <row r="9" spans="1:9" x14ac:dyDescent="0.25">
      <c r="A9" s="186" t="s">
        <v>185</v>
      </c>
      <c r="B9" s="26"/>
      <c r="C9" s="26"/>
      <c r="D9" s="26"/>
      <c r="E9" s="23"/>
      <c r="F9" s="19" t="s">
        <v>3</v>
      </c>
      <c r="G9" s="50">
        <v>100000</v>
      </c>
      <c r="H9" s="23"/>
      <c r="I9" s="185"/>
    </row>
    <row r="10" spans="1:9" x14ac:dyDescent="0.25">
      <c r="A10" s="190" t="s">
        <v>3</v>
      </c>
      <c r="B10" s="26"/>
      <c r="C10" s="26"/>
      <c r="D10" s="26"/>
      <c r="E10" s="23"/>
      <c r="F10" s="23">
        <f>SUM(F8:F9)</f>
        <v>0</v>
      </c>
      <c r="G10" s="49">
        <f>SUM(G8:G9)</f>
        <v>300000</v>
      </c>
      <c r="H10" s="23">
        <f>SUM(G10-F10)</f>
        <v>300000</v>
      </c>
      <c r="I10" s="188" t="s">
        <v>3</v>
      </c>
    </row>
    <row r="11" spans="1:9" x14ac:dyDescent="0.25">
      <c r="A11" s="190" t="s">
        <v>3</v>
      </c>
      <c r="B11" s="26"/>
      <c r="C11" s="191"/>
      <c r="D11" s="26"/>
      <c r="E11" s="23"/>
      <c r="F11" s="23"/>
      <c r="G11" s="49" t="s">
        <v>3</v>
      </c>
      <c r="H11" s="23"/>
      <c r="I11" s="185"/>
    </row>
    <row r="12" spans="1:9" x14ac:dyDescent="0.25">
      <c r="A12" s="189" t="s">
        <v>48</v>
      </c>
      <c r="B12" s="26"/>
      <c r="C12" s="26"/>
      <c r="D12" s="26"/>
      <c r="E12" s="23"/>
      <c r="F12" s="23"/>
      <c r="G12" s="49"/>
      <c r="H12" s="23"/>
      <c r="I12" s="185"/>
    </row>
    <row r="13" spans="1:9" x14ac:dyDescent="0.25">
      <c r="A13" s="186" t="s">
        <v>187</v>
      </c>
      <c r="B13" s="26" t="s">
        <v>124</v>
      </c>
      <c r="C13" s="26"/>
      <c r="D13" s="26"/>
      <c r="E13" s="23"/>
      <c r="F13" s="23">
        <v>0</v>
      </c>
      <c r="G13" s="49">
        <v>150000</v>
      </c>
      <c r="H13" s="192" t="s">
        <v>3</v>
      </c>
      <c r="I13" s="193"/>
    </row>
    <row r="14" spans="1:9" x14ac:dyDescent="0.25">
      <c r="A14" s="186" t="s">
        <v>188</v>
      </c>
      <c r="B14" s="26" t="s">
        <v>191</v>
      </c>
      <c r="C14" s="26"/>
      <c r="D14" s="26" t="s">
        <v>3</v>
      </c>
      <c r="E14" s="23"/>
      <c r="F14" s="23">
        <v>0</v>
      </c>
      <c r="G14" s="49">
        <v>50000</v>
      </c>
      <c r="H14" s="23"/>
      <c r="I14" s="185"/>
    </row>
    <row r="15" spans="1:9" ht="15.75" thickBot="1" x14ac:dyDescent="0.3">
      <c r="A15" s="186" t="s">
        <v>189</v>
      </c>
      <c r="B15" s="26" t="s">
        <v>192</v>
      </c>
      <c r="C15" s="26"/>
      <c r="D15" s="26"/>
      <c r="E15" s="23"/>
      <c r="F15" s="19">
        <v>0</v>
      </c>
      <c r="G15" s="49">
        <v>100000</v>
      </c>
      <c r="H15" s="23"/>
      <c r="I15" s="185"/>
    </row>
    <row r="16" spans="1:9" ht="15.75" thickBot="1" x14ac:dyDescent="0.3">
      <c r="A16" s="187"/>
      <c r="B16" s="26"/>
      <c r="C16" s="26"/>
      <c r="D16" s="26"/>
      <c r="E16" s="23"/>
      <c r="F16" s="23">
        <f>SUM(F13:F15)</f>
        <v>0</v>
      </c>
      <c r="G16" s="56">
        <f>SUM(G13:G15)</f>
        <v>300000</v>
      </c>
      <c r="H16" s="48">
        <f>SUM(G16-F16)</f>
        <v>300000</v>
      </c>
      <c r="I16" s="24" t="s">
        <v>3</v>
      </c>
    </row>
    <row r="17" spans="1:9" ht="60" customHeight="1" x14ac:dyDescent="0.25">
      <c r="A17" s="187"/>
      <c r="B17" s="26"/>
      <c r="C17" s="26"/>
      <c r="D17" s="26"/>
      <c r="E17" s="26"/>
      <c r="F17" s="26"/>
      <c r="G17" s="26"/>
      <c r="H17" s="23"/>
      <c r="I17" s="185"/>
    </row>
    <row r="18" spans="1:9" x14ac:dyDescent="0.25">
      <c r="A18" s="186" t="s">
        <v>187</v>
      </c>
      <c r="B18" s="26" t="s">
        <v>124</v>
      </c>
      <c r="C18" s="196"/>
      <c r="D18" s="17">
        <v>150000</v>
      </c>
      <c r="E18" s="196"/>
      <c r="F18" s="26"/>
      <c r="G18" s="26"/>
      <c r="H18" s="23"/>
      <c r="I18" s="185"/>
    </row>
    <row r="19" spans="1:9" x14ac:dyDescent="0.25">
      <c r="A19" s="186" t="s">
        <v>188</v>
      </c>
      <c r="B19" s="26" t="s">
        <v>191</v>
      </c>
      <c r="C19" s="196"/>
      <c r="D19" s="17">
        <v>50000</v>
      </c>
      <c r="E19" s="196"/>
      <c r="F19" s="26"/>
      <c r="G19" s="26"/>
      <c r="H19" s="23"/>
      <c r="I19" s="185"/>
    </row>
    <row r="20" spans="1:9" x14ac:dyDescent="0.25">
      <c r="A20" s="186" t="s">
        <v>189</v>
      </c>
      <c r="B20" s="26" t="s">
        <v>192</v>
      </c>
      <c r="C20" s="196"/>
      <c r="D20" s="20">
        <v>100000</v>
      </c>
      <c r="E20" s="196"/>
      <c r="F20" s="26"/>
      <c r="G20" s="26"/>
      <c r="H20" s="23"/>
      <c r="I20" s="185"/>
    </row>
    <row r="21" spans="1:9" x14ac:dyDescent="0.25">
      <c r="A21" s="187"/>
      <c r="B21" s="26"/>
      <c r="C21" s="196" t="s">
        <v>68</v>
      </c>
      <c r="D21" s="17">
        <f>SUM(D18:D20)</f>
        <v>300000</v>
      </c>
      <c r="E21" s="196"/>
      <c r="F21" s="26"/>
      <c r="G21" s="26"/>
      <c r="H21" s="23"/>
      <c r="I21" s="185"/>
    </row>
    <row r="22" spans="1:9" x14ac:dyDescent="0.25">
      <c r="A22" s="187"/>
      <c r="B22" s="26"/>
      <c r="C22" s="196"/>
      <c r="D22" s="196"/>
      <c r="E22" s="196"/>
      <c r="F22" s="26"/>
      <c r="G22" s="26"/>
      <c r="H22" s="23"/>
      <c r="I22" s="185"/>
    </row>
    <row r="23" spans="1:9" x14ac:dyDescent="0.25">
      <c r="A23" s="187"/>
      <c r="B23" s="26"/>
      <c r="C23" s="196"/>
      <c r="D23" s="196"/>
      <c r="E23" s="196"/>
      <c r="F23" s="26"/>
      <c r="G23" s="26"/>
      <c r="H23" s="23"/>
      <c r="I23" s="185"/>
    </row>
    <row r="24" spans="1:9" x14ac:dyDescent="0.25">
      <c r="A24" s="187"/>
      <c r="B24" s="26"/>
      <c r="C24" s="196"/>
      <c r="D24" s="196"/>
      <c r="E24" s="196"/>
      <c r="F24" s="26"/>
      <c r="G24" s="26"/>
      <c r="H24" s="23"/>
      <c r="I24" s="185"/>
    </row>
    <row r="25" spans="1:9" x14ac:dyDescent="0.25">
      <c r="A25" s="187"/>
      <c r="B25" s="26"/>
      <c r="C25" s="196"/>
      <c r="D25" s="196"/>
      <c r="E25" s="196"/>
      <c r="F25" s="26"/>
      <c r="G25" s="26"/>
      <c r="H25" s="23"/>
      <c r="I25" s="185"/>
    </row>
    <row r="26" spans="1:9" x14ac:dyDescent="0.25">
      <c r="A26" s="187"/>
      <c r="B26" s="26"/>
      <c r="C26" s="26"/>
      <c r="D26" s="26"/>
      <c r="E26" s="26"/>
      <c r="F26" s="26"/>
      <c r="G26" s="26"/>
      <c r="H26" s="23"/>
      <c r="I26" s="185"/>
    </row>
    <row r="27" spans="1:9" x14ac:dyDescent="0.25">
      <c r="A27" s="194"/>
      <c r="B27" s="9"/>
      <c r="C27" s="9"/>
      <c r="D27" s="9"/>
      <c r="E27" s="9"/>
      <c r="F27" s="9"/>
      <c r="G27" s="9"/>
      <c r="H27" s="9"/>
      <c r="I27" s="195"/>
    </row>
    <row r="28" spans="1:9" x14ac:dyDescent="0.25">
      <c r="A28" s="194"/>
      <c r="B28" s="9"/>
      <c r="C28" s="9"/>
      <c r="D28" s="9"/>
      <c r="E28" s="9"/>
      <c r="F28" s="9"/>
      <c r="G28" s="9"/>
      <c r="H28" s="9"/>
      <c r="I28" s="195"/>
    </row>
    <row r="29" spans="1:9" x14ac:dyDescent="0.25">
      <c r="A29" s="194"/>
      <c r="B29" s="9"/>
      <c r="C29" s="9"/>
      <c r="D29" s="9"/>
      <c r="E29" s="9"/>
      <c r="F29" s="9"/>
      <c r="G29" s="9"/>
      <c r="H29" s="9"/>
      <c r="I29" s="195"/>
    </row>
    <row r="30" spans="1:9" x14ac:dyDescent="0.25">
      <c r="A30" s="194"/>
      <c r="B30" s="9"/>
      <c r="C30" s="9"/>
      <c r="D30" s="9"/>
      <c r="E30" s="9"/>
      <c r="F30" s="9"/>
      <c r="G30" s="9"/>
      <c r="H30" s="9"/>
      <c r="I30" s="195"/>
    </row>
    <row r="31" spans="1:9" x14ac:dyDescent="0.25">
      <c r="A31" s="194"/>
      <c r="B31" s="9"/>
      <c r="C31" s="9"/>
      <c r="D31" s="9"/>
      <c r="E31" s="9"/>
      <c r="F31" s="9"/>
      <c r="G31" s="9"/>
      <c r="H31" s="9"/>
      <c r="I31" s="195"/>
    </row>
    <row r="32" spans="1:9" x14ac:dyDescent="0.25">
      <c r="A32" s="194"/>
      <c r="B32" s="9"/>
      <c r="C32" s="9"/>
      <c r="D32" s="9"/>
      <c r="E32" s="9"/>
      <c r="F32" s="9"/>
      <c r="G32" s="9"/>
      <c r="H32" s="9"/>
      <c r="I32" s="195"/>
    </row>
    <row r="33" spans="1:9" x14ac:dyDescent="0.25">
      <c r="A33" s="194"/>
      <c r="B33" s="9"/>
      <c r="C33" s="9"/>
      <c r="D33" s="9"/>
      <c r="E33" s="9"/>
      <c r="F33" s="9"/>
      <c r="G33" s="9"/>
      <c r="H33" s="9"/>
      <c r="I33" s="195"/>
    </row>
    <row r="34" spans="1:9" ht="15.75" thickBot="1" x14ac:dyDescent="0.3">
      <c r="A34" s="1"/>
      <c r="B34" s="2"/>
      <c r="C34" s="2"/>
      <c r="D34" s="2"/>
      <c r="E34" s="2"/>
      <c r="F34" s="2"/>
      <c r="G34" s="2"/>
      <c r="H34" s="2"/>
      <c r="I34" s="3"/>
    </row>
  </sheetData>
  <mergeCells count="2">
    <mergeCell ref="A1:I1"/>
    <mergeCell ref="A2:E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2"/>
  <sheetViews>
    <sheetView topLeftCell="A25" zoomScale="120" zoomScaleNormal="120" workbookViewId="0">
      <selection activeCell="C44" sqref="C44"/>
    </sheetView>
  </sheetViews>
  <sheetFormatPr defaultRowHeight="15" x14ac:dyDescent="0.25"/>
  <cols>
    <col min="3" max="4" width="9.140625" customWidth="1"/>
    <col min="5" max="5" width="9.7109375" customWidth="1"/>
    <col min="6" max="6" width="13.28515625" customWidth="1"/>
    <col min="7" max="7" width="14.42578125" customWidth="1"/>
    <col min="8" max="8" width="10.28515625" customWidth="1"/>
    <col min="9" max="9" width="8.28515625" customWidth="1"/>
  </cols>
  <sheetData>
    <row r="1" spans="1:16" ht="20.25" customHeight="1" thickBot="1" x14ac:dyDescent="0.3">
      <c r="A1" s="282" t="s">
        <v>169</v>
      </c>
      <c r="B1" s="283"/>
      <c r="C1" s="283"/>
      <c r="D1" s="283"/>
      <c r="E1" s="283"/>
      <c r="F1" s="283"/>
      <c r="G1" s="283"/>
      <c r="H1" s="283"/>
      <c r="I1" s="284"/>
    </row>
    <row r="2" spans="1:16" ht="27" customHeight="1" thickBot="1" x14ac:dyDescent="0.3">
      <c r="A2" s="285" t="s">
        <v>159</v>
      </c>
      <c r="B2" s="286"/>
      <c r="C2" s="286"/>
      <c r="D2" s="286"/>
      <c r="E2" s="287"/>
      <c r="F2" s="47" t="s">
        <v>128</v>
      </c>
      <c r="G2" s="46" t="s">
        <v>129</v>
      </c>
      <c r="H2" s="45" t="s">
        <v>50</v>
      </c>
      <c r="I2" s="29" t="s">
        <v>51</v>
      </c>
    </row>
    <row r="3" spans="1:16" ht="11.25" customHeight="1" x14ac:dyDescent="0.25">
      <c r="A3" s="43" t="s">
        <v>49</v>
      </c>
      <c r="B3" s="15"/>
      <c r="C3" s="15"/>
      <c r="D3" s="15"/>
      <c r="E3" s="15"/>
      <c r="F3" s="12"/>
      <c r="G3" s="59"/>
      <c r="H3" s="12"/>
      <c r="I3" s="12"/>
    </row>
    <row r="4" spans="1:16" ht="13.5" customHeight="1" x14ac:dyDescent="0.25">
      <c r="A4" s="150" t="s">
        <v>142</v>
      </c>
      <c r="B4" s="12"/>
      <c r="C4" s="12"/>
      <c r="D4" s="12"/>
      <c r="E4" s="18"/>
      <c r="F4" s="60">
        <v>0</v>
      </c>
      <c r="G4" s="49">
        <v>1116</v>
      </c>
      <c r="H4" s="18"/>
      <c r="I4" s="12"/>
    </row>
    <row r="5" spans="1:16" ht="13.5" customHeight="1" x14ac:dyDescent="0.25">
      <c r="A5" s="150" t="s">
        <v>143</v>
      </c>
      <c r="B5" s="12"/>
      <c r="C5" s="12"/>
      <c r="D5" s="12"/>
      <c r="E5" s="18"/>
      <c r="F5" s="30">
        <v>11700</v>
      </c>
      <c r="G5" s="49">
        <v>12500</v>
      </c>
      <c r="H5" s="18"/>
      <c r="I5" s="12"/>
    </row>
    <row r="6" spans="1:16" ht="13.5" customHeight="1" x14ac:dyDescent="0.25">
      <c r="A6" s="150" t="s">
        <v>144</v>
      </c>
      <c r="B6" s="12"/>
      <c r="C6" s="12"/>
      <c r="D6" s="12"/>
      <c r="E6" s="23"/>
      <c r="F6" s="20">
        <v>11042</v>
      </c>
      <c r="G6" s="50">
        <v>8430</v>
      </c>
      <c r="H6" s="18"/>
      <c r="I6" s="12"/>
    </row>
    <row r="7" spans="1:16" ht="13.5" customHeight="1" x14ac:dyDescent="0.25">
      <c r="A7" s="12"/>
      <c r="B7" s="12"/>
      <c r="C7" s="12"/>
      <c r="D7" s="12"/>
      <c r="E7" s="18"/>
      <c r="F7" s="30">
        <f>SUM(F4:F6)</f>
        <v>22742</v>
      </c>
      <c r="G7" s="49">
        <f>SUM(G4:G6)</f>
        <v>22046</v>
      </c>
      <c r="H7" s="18">
        <f>SUM(G7-F7)</f>
        <v>-696</v>
      </c>
      <c r="I7" s="21">
        <f>SUM(H7)/F7</f>
        <v>-3.060416849881277E-2</v>
      </c>
    </row>
    <row r="8" spans="1:16" ht="8.1" customHeight="1" x14ac:dyDescent="0.25">
      <c r="A8" s="12"/>
      <c r="B8" s="12"/>
      <c r="C8" s="12"/>
      <c r="D8" s="12"/>
      <c r="E8" s="12"/>
      <c r="F8" s="18"/>
      <c r="G8" s="49"/>
      <c r="H8" s="18"/>
      <c r="I8" s="12"/>
    </row>
    <row r="9" spans="1:16" ht="12.75" customHeight="1" x14ac:dyDescent="0.25">
      <c r="A9" s="15" t="s">
        <v>16</v>
      </c>
      <c r="B9" s="12"/>
      <c r="C9" s="12"/>
      <c r="D9" s="12"/>
      <c r="E9" s="12"/>
      <c r="F9" s="18"/>
      <c r="G9" s="49"/>
      <c r="H9" s="18"/>
      <c r="I9" s="12"/>
    </row>
    <row r="10" spans="1:16" ht="13.5" customHeight="1" x14ac:dyDescent="0.25">
      <c r="A10" s="150" t="s">
        <v>47</v>
      </c>
      <c r="B10" s="12"/>
      <c r="C10" s="12"/>
      <c r="D10" s="12"/>
      <c r="E10" s="18"/>
      <c r="F10" s="19">
        <v>22742</v>
      </c>
      <c r="G10" s="50">
        <v>22046</v>
      </c>
      <c r="H10" s="18"/>
      <c r="I10" s="12"/>
    </row>
    <row r="11" spans="1:16" ht="13.5" customHeight="1" x14ac:dyDescent="0.25">
      <c r="A11" s="16" t="s">
        <v>3</v>
      </c>
      <c r="B11" s="12"/>
      <c r="C11" s="12"/>
      <c r="D11" s="12"/>
      <c r="E11" s="18"/>
      <c r="F11" s="18">
        <f>SUM(F10:F10)</f>
        <v>22742</v>
      </c>
      <c r="G11" s="49">
        <f>SUM(G10:G10)</f>
        <v>22046</v>
      </c>
      <c r="H11" s="18">
        <f>SUM(G11-F11)</f>
        <v>-696</v>
      </c>
      <c r="I11" s="21">
        <f>SUM(H11)/F11</f>
        <v>-3.060416849881277E-2</v>
      </c>
      <c r="O11" s="9"/>
      <c r="P11" s="9"/>
    </row>
    <row r="12" spans="1:16" ht="8.1" customHeight="1" x14ac:dyDescent="0.25">
      <c r="A12" s="16" t="s">
        <v>3</v>
      </c>
      <c r="B12" s="12"/>
      <c r="C12" s="22"/>
      <c r="D12" s="12"/>
      <c r="E12" s="18"/>
      <c r="F12" s="18"/>
      <c r="G12" s="49" t="s">
        <v>3</v>
      </c>
      <c r="H12" s="18"/>
      <c r="I12" s="12"/>
      <c r="O12" s="9"/>
      <c r="P12" s="9"/>
    </row>
    <row r="13" spans="1:16" x14ac:dyDescent="0.25">
      <c r="A13" s="15" t="s">
        <v>48</v>
      </c>
      <c r="B13" s="12"/>
      <c r="C13" s="12"/>
      <c r="D13" s="12"/>
      <c r="E13" s="18"/>
      <c r="F13" s="18"/>
      <c r="G13" s="49"/>
      <c r="H13" s="18"/>
      <c r="I13" s="12"/>
      <c r="O13" s="9"/>
      <c r="P13" s="9"/>
    </row>
    <row r="14" spans="1:16" ht="13.5" customHeight="1" x14ac:dyDescent="0.25">
      <c r="A14" s="150" t="s">
        <v>14</v>
      </c>
      <c r="B14" s="12"/>
      <c r="C14" s="12"/>
      <c r="D14" s="12"/>
      <c r="E14" s="18"/>
      <c r="F14" s="18">
        <v>11121</v>
      </c>
      <c r="G14" s="49">
        <v>10496</v>
      </c>
      <c r="H14" s="42" t="s">
        <v>3</v>
      </c>
      <c r="I14" s="41"/>
      <c r="O14" s="9"/>
      <c r="P14" s="9"/>
    </row>
    <row r="15" spans="1:16" ht="13.5" customHeight="1" x14ac:dyDescent="0.25">
      <c r="A15" s="150" t="s">
        <v>12</v>
      </c>
      <c r="B15" s="12"/>
      <c r="C15" s="12"/>
      <c r="D15" s="12" t="s">
        <v>3</v>
      </c>
      <c r="E15" s="18"/>
      <c r="F15" s="18">
        <v>10621</v>
      </c>
      <c r="G15" s="49">
        <v>10600</v>
      </c>
      <c r="H15" s="18"/>
      <c r="I15" s="12"/>
      <c r="O15" s="9"/>
      <c r="P15" s="9"/>
    </row>
    <row r="16" spans="1:16" ht="13.5" customHeight="1" thickBot="1" x14ac:dyDescent="0.3">
      <c r="A16" s="150" t="s">
        <v>25</v>
      </c>
      <c r="B16" s="12"/>
      <c r="C16" s="12"/>
      <c r="D16" s="12"/>
      <c r="E16" s="23"/>
      <c r="F16" s="19">
        <v>1000</v>
      </c>
      <c r="G16" s="49">
        <v>950</v>
      </c>
      <c r="H16" s="18"/>
      <c r="I16" s="12"/>
      <c r="O16" s="9"/>
      <c r="P16" s="9"/>
    </row>
    <row r="17" spans="1:16" ht="18" customHeight="1" thickBot="1" x14ac:dyDescent="0.3">
      <c r="A17" s="12"/>
      <c r="B17" s="12"/>
      <c r="C17" s="12"/>
      <c r="D17" s="12"/>
      <c r="E17" s="18"/>
      <c r="F17" s="18">
        <f>SUM(F14:F16)</f>
        <v>22742</v>
      </c>
      <c r="G17" s="56">
        <f>SUM(G14:G16)</f>
        <v>22046</v>
      </c>
      <c r="H17" s="48">
        <f>SUM(G17-F17)</f>
        <v>-696</v>
      </c>
      <c r="I17" s="24">
        <f>SUM(H17)/F17</f>
        <v>-3.060416849881277E-2</v>
      </c>
      <c r="O17" s="9"/>
      <c r="P17" s="9"/>
    </row>
    <row r="18" spans="1:16" ht="13.5" customHeight="1" x14ac:dyDescent="0.25">
      <c r="A18" s="12"/>
      <c r="B18" s="12"/>
      <c r="C18" s="12"/>
      <c r="D18" s="12"/>
      <c r="E18" s="12"/>
      <c r="F18" s="12"/>
      <c r="G18" s="12"/>
      <c r="H18" s="18"/>
      <c r="I18" s="12"/>
    </row>
    <row r="19" spans="1:16" ht="13.5" customHeight="1" x14ac:dyDescent="0.25">
      <c r="A19" s="12"/>
      <c r="B19" s="12"/>
      <c r="C19" s="12"/>
      <c r="D19" s="25" t="s">
        <v>57</v>
      </c>
      <c r="E19" s="26"/>
      <c r="F19" s="26"/>
      <c r="G19" s="23">
        <f>SUM(G14)</f>
        <v>10496</v>
      </c>
      <c r="H19" s="18"/>
      <c r="I19" s="12"/>
    </row>
    <row r="20" spans="1:16" ht="9.75" customHeight="1" x14ac:dyDescent="0.25">
      <c r="A20" s="12"/>
      <c r="B20" s="12"/>
      <c r="C20" s="12"/>
      <c r="D20" s="25" t="s">
        <v>55</v>
      </c>
      <c r="E20" s="26"/>
      <c r="F20" s="26"/>
      <c r="G20" s="23">
        <f>SUM(G15)</f>
        <v>10600</v>
      </c>
      <c r="H20" s="18"/>
      <c r="I20" s="12"/>
    </row>
    <row r="21" spans="1:16" ht="9.75" customHeight="1" x14ac:dyDescent="0.25">
      <c r="A21" s="12"/>
      <c r="B21" s="12"/>
      <c r="C21" s="12"/>
      <c r="D21" s="25" t="s">
        <v>56</v>
      </c>
      <c r="E21" s="26"/>
      <c r="F21" s="26"/>
      <c r="G21" s="17">
        <f>SUM(G16)</f>
        <v>950</v>
      </c>
      <c r="H21" s="18"/>
      <c r="I21" s="12"/>
    </row>
    <row r="22" spans="1:16" ht="51.6" customHeight="1" x14ac:dyDescent="0.25">
      <c r="A22" s="16"/>
      <c r="B22" s="12"/>
      <c r="C22" s="12"/>
      <c r="D22" s="17"/>
      <c r="E22" s="12"/>
      <c r="F22" s="12"/>
      <c r="G22" s="12"/>
      <c r="H22" s="18"/>
      <c r="I22" s="12"/>
    </row>
    <row r="23" spans="1:16" ht="15" customHeight="1" x14ac:dyDescent="0.25">
      <c r="A23" s="15" t="s">
        <v>54</v>
      </c>
      <c r="B23" s="12"/>
      <c r="C23" s="12"/>
      <c r="D23" s="12"/>
      <c r="E23" s="12"/>
      <c r="F23" s="12"/>
      <c r="G23" s="12"/>
      <c r="H23" s="18"/>
      <c r="I23" s="12"/>
    </row>
    <row r="24" spans="1:16" x14ac:dyDescent="0.25">
      <c r="A24" s="27" t="s">
        <v>152</v>
      </c>
      <c r="B24" s="12"/>
      <c r="C24" s="12"/>
      <c r="D24" s="12"/>
      <c r="E24" s="12"/>
      <c r="F24" s="12"/>
      <c r="G24" s="12"/>
      <c r="H24" s="18"/>
      <c r="I24" s="12"/>
    </row>
    <row r="25" spans="1:16" ht="15.6" customHeight="1" x14ac:dyDescent="0.25">
      <c r="A25" s="288" t="s">
        <v>138</v>
      </c>
      <c r="B25" s="288"/>
      <c r="C25" s="288"/>
      <c r="D25" s="288"/>
      <c r="E25" s="288"/>
      <c r="F25" s="288"/>
      <c r="G25" s="288"/>
      <c r="H25" s="288"/>
      <c r="I25" s="288"/>
    </row>
    <row r="26" spans="1:16" ht="6.6" customHeight="1" x14ac:dyDescent="0.25">
      <c r="A26" s="27" t="s">
        <v>3</v>
      </c>
      <c r="B26" s="12"/>
      <c r="C26" s="18"/>
      <c r="D26" s="18"/>
      <c r="E26" s="12"/>
      <c r="F26" s="16"/>
      <c r="G26" s="12"/>
      <c r="H26" s="12"/>
      <c r="I26" s="18"/>
    </row>
    <row r="27" spans="1:16" ht="12.75" customHeight="1" x14ac:dyDescent="0.25">
      <c r="A27" s="40" t="s">
        <v>121</v>
      </c>
      <c r="B27" s="11"/>
      <c r="C27" s="11"/>
      <c r="D27" s="11"/>
      <c r="E27" s="11"/>
      <c r="F27" s="11"/>
      <c r="G27" s="11"/>
      <c r="H27" s="11"/>
      <c r="I27" s="11"/>
    </row>
    <row r="28" spans="1:16" s="12" customFormat="1" ht="12.75" thickBot="1" x14ac:dyDescent="0.25">
      <c r="H28" s="26"/>
      <c r="I28" s="157"/>
    </row>
    <row r="29" spans="1:16" s="12" customFormat="1" ht="12" x14ac:dyDescent="0.2">
      <c r="A29" s="57" t="s">
        <v>117</v>
      </c>
      <c r="B29" s="57" t="s">
        <v>120</v>
      </c>
      <c r="C29" s="57" t="s">
        <v>125</v>
      </c>
      <c r="D29" s="160" t="s">
        <v>126</v>
      </c>
      <c r="E29" s="57" t="s">
        <v>127</v>
      </c>
      <c r="F29" s="162" t="s">
        <v>128</v>
      </c>
      <c r="G29" s="164" t="s">
        <v>129</v>
      </c>
      <c r="H29" s="158"/>
      <c r="I29" s="158"/>
    </row>
    <row r="30" spans="1:16" s="12" customFormat="1" ht="12.75" thickBot="1" x14ac:dyDescent="0.25">
      <c r="A30" s="58">
        <v>106</v>
      </c>
      <c r="B30" s="58">
        <v>0</v>
      </c>
      <c r="C30" s="58">
        <v>1035</v>
      </c>
      <c r="D30" s="161">
        <v>0</v>
      </c>
      <c r="E30" s="58">
        <v>5524</v>
      </c>
      <c r="F30" s="163">
        <v>7729</v>
      </c>
      <c r="G30" s="165">
        <v>8430</v>
      </c>
      <c r="H30" s="159"/>
      <c r="I30" s="159"/>
    </row>
    <row r="31" spans="1:16" s="12" customFormat="1" ht="12" x14ac:dyDescent="0.2">
      <c r="A31" s="28" t="s">
        <v>156</v>
      </c>
      <c r="B31" s="28" t="s">
        <v>154</v>
      </c>
      <c r="C31" s="28" t="s">
        <v>154</v>
      </c>
      <c r="D31" s="28" t="s">
        <v>156</v>
      </c>
      <c r="E31" s="28" t="s">
        <v>156</v>
      </c>
      <c r="F31" s="28" t="s">
        <v>116</v>
      </c>
      <c r="G31" s="156" t="s">
        <v>153</v>
      </c>
      <c r="H31" s="26"/>
      <c r="I31" s="26"/>
    </row>
    <row r="32" spans="1:16" s="12" customFormat="1" ht="12" x14ac:dyDescent="0.2">
      <c r="A32" s="28" t="s">
        <v>157</v>
      </c>
      <c r="B32" s="28" t="s">
        <v>155</v>
      </c>
      <c r="C32" s="28" t="s">
        <v>155</v>
      </c>
      <c r="D32" s="28" t="s">
        <v>157</v>
      </c>
      <c r="E32" s="28" t="s">
        <v>155</v>
      </c>
      <c r="F32" s="28" t="s">
        <v>158</v>
      </c>
    </row>
    <row r="33" spans="1:9" s="12" customFormat="1" ht="12" x14ac:dyDescent="0.2"/>
    <row r="34" spans="1:9" s="12" customFormat="1" ht="12" x14ac:dyDescent="0.2"/>
    <row r="35" spans="1:9" x14ac:dyDescent="0.25">
      <c r="A35" s="10"/>
      <c r="B35" s="10"/>
      <c r="C35" s="10"/>
      <c r="D35" s="10"/>
      <c r="E35" s="10"/>
      <c r="F35" s="10"/>
      <c r="G35" s="10"/>
      <c r="H35" s="10"/>
      <c r="I35" s="10"/>
    </row>
    <row r="36" spans="1:9" x14ac:dyDescent="0.25"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x14ac:dyDescent="0.25">
      <c r="A39" s="10"/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0"/>
      <c r="B51" s="10"/>
      <c r="C51" s="10"/>
      <c r="D51" s="10"/>
      <c r="E51" s="10"/>
      <c r="F51" s="10"/>
      <c r="G51" s="10"/>
      <c r="H51" s="10"/>
      <c r="I51" s="10"/>
    </row>
    <row r="52" spans="1:9" x14ac:dyDescent="0.25">
      <c r="A52" s="10"/>
      <c r="B52" s="10"/>
      <c r="C52" s="10"/>
      <c r="D52" s="10"/>
      <c r="E52" s="10"/>
      <c r="F52" s="10"/>
      <c r="G52" s="10"/>
      <c r="H52" s="10"/>
      <c r="I52" s="10"/>
    </row>
    <row r="53" spans="1:9" x14ac:dyDescent="0.25">
      <c r="A53" s="10"/>
      <c r="B53" s="10"/>
      <c r="C53" s="10"/>
      <c r="D53" s="10"/>
      <c r="E53" s="10"/>
      <c r="F53" s="10"/>
      <c r="G53" s="10"/>
      <c r="H53" s="10"/>
      <c r="I53" s="10"/>
    </row>
    <row r="54" spans="1:9" x14ac:dyDescent="0.25">
      <c r="A54" s="10"/>
      <c r="B54" s="10"/>
      <c r="C54" s="10"/>
      <c r="D54" s="10"/>
      <c r="E54" s="10"/>
      <c r="F54" s="10"/>
      <c r="G54" s="10"/>
      <c r="H54" s="10"/>
      <c r="I54" s="10"/>
    </row>
    <row r="55" spans="1:9" x14ac:dyDescent="0.25">
      <c r="A55" s="10"/>
      <c r="B55" s="10"/>
      <c r="C55" s="10"/>
      <c r="D55" s="10"/>
      <c r="E55" s="10"/>
      <c r="F55" s="10"/>
      <c r="G55" s="10"/>
      <c r="H55" s="10"/>
      <c r="I55" s="10"/>
    </row>
    <row r="56" spans="1:9" x14ac:dyDescent="0.25">
      <c r="A56" s="10"/>
      <c r="B56" s="10"/>
      <c r="C56" s="10"/>
      <c r="D56" s="10"/>
      <c r="E56" s="10"/>
      <c r="F56" s="10"/>
      <c r="G56" s="10"/>
      <c r="H56" s="10"/>
      <c r="I56" s="10"/>
    </row>
    <row r="57" spans="1:9" x14ac:dyDescent="0.25">
      <c r="A57" s="10"/>
      <c r="B57" s="10"/>
      <c r="C57" s="10"/>
      <c r="D57" s="10"/>
      <c r="E57" s="10"/>
      <c r="F57" s="10"/>
      <c r="G57" s="10"/>
      <c r="H57" s="10"/>
      <c r="I57" s="10"/>
    </row>
    <row r="58" spans="1:9" x14ac:dyDescent="0.25">
      <c r="A58" s="10"/>
      <c r="B58" s="10"/>
      <c r="C58" s="10"/>
      <c r="D58" s="10"/>
      <c r="E58" s="10"/>
      <c r="F58" s="10"/>
      <c r="G58" s="10"/>
      <c r="H58" s="10"/>
      <c r="I58" s="10"/>
    </row>
    <row r="59" spans="1:9" x14ac:dyDescent="0.25">
      <c r="A59" s="10"/>
      <c r="B59" s="10"/>
      <c r="C59" s="10"/>
      <c r="D59" s="10"/>
      <c r="E59" s="10"/>
      <c r="F59" s="10"/>
      <c r="G59" s="10"/>
      <c r="H59" s="10"/>
      <c r="I59" s="10"/>
    </row>
    <row r="60" spans="1:9" x14ac:dyDescent="0.25">
      <c r="A60" s="10"/>
      <c r="B60" s="10"/>
      <c r="C60" s="10"/>
      <c r="D60" s="10"/>
      <c r="E60" s="10"/>
      <c r="F60" s="10"/>
      <c r="G60" s="10"/>
      <c r="H60" s="10"/>
      <c r="I60" s="10"/>
    </row>
    <row r="61" spans="1:9" x14ac:dyDescent="0.25">
      <c r="A61" s="10"/>
      <c r="B61" s="10"/>
      <c r="C61" s="10"/>
      <c r="D61" s="10"/>
      <c r="E61" s="10"/>
      <c r="F61" s="10"/>
      <c r="G61" s="10"/>
      <c r="H61" s="10"/>
      <c r="I61" s="10"/>
    </row>
    <row r="62" spans="1:9" x14ac:dyDescent="0.25">
      <c r="A62" s="10"/>
      <c r="B62" s="10"/>
      <c r="C62" s="10"/>
      <c r="D62" s="10"/>
      <c r="E62" s="10"/>
      <c r="F62" s="10"/>
      <c r="G62" s="10"/>
      <c r="H62" s="10"/>
      <c r="I62" s="10"/>
    </row>
    <row r="63" spans="1:9" x14ac:dyDescent="0.25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25">
      <c r="A64" s="10"/>
      <c r="B64" s="10"/>
      <c r="C64" s="10"/>
      <c r="D64" s="10"/>
      <c r="E64" s="10"/>
      <c r="F64" s="10"/>
      <c r="G64" s="10"/>
      <c r="H64" s="10"/>
      <c r="I64" s="10"/>
    </row>
    <row r="65" spans="1:9" x14ac:dyDescent="0.25">
      <c r="A65" s="10"/>
      <c r="B65" s="10"/>
      <c r="C65" s="10"/>
      <c r="D65" s="10"/>
      <c r="E65" s="10"/>
      <c r="F65" s="10"/>
      <c r="G65" s="10"/>
      <c r="H65" s="10"/>
      <c r="I65" s="10"/>
    </row>
    <row r="66" spans="1:9" x14ac:dyDescent="0.25">
      <c r="A66" s="10"/>
      <c r="B66" s="10"/>
      <c r="C66" s="10"/>
      <c r="D66" s="10"/>
      <c r="E66" s="10"/>
      <c r="F66" s="10"/>
      <c r="G66" s="10"/>
      <c r="H66" s="10"/>
      <c r="I66" s="10"/>
    </row>
    <row r="67" spans="1:9" x14ac:dyDescent="0.25">
      <c r="A67" s="10"/>
      <c r="B67" s="10"/>
      <c r="C67" s="10"/>
      <c r="D67" s="10"/>
      <c r="E67" s="10"/>
      <c r="F67" s="10"/>
      <c r="G67" s="10"/>
      <c r="H67" s="10"/>
      <c r="I67" s="10"/>
    </row>
    <row r="68" spans="1:9" x14ac:dyDescent="0.25">
      <c r="A68" s="10"/>
      <c r="B68" s="10"/>
      <c r="C68" s="10"/>
      <c r="D68" s="10"/>
      <c r="E68" s="10"/>
      <c r="F68" s="10"/>
      <c r="G68" s="10"/>
      <c r="H68" s="10"/>
      <c r="I68" s="10"/>
    </row>
    <row r="69" spans="1:9" x14ac:dyDescent="0.25">
      <c r="A69" s="10"/>
      <c r="B69" s="10"/>
      <c r="C69" s="10"/>
      <c r="D69" s="10"/>
      <c r="E69" s="10"/>
      <c r="F69" s="10"/>
      <c r="G69" s="10"/>
      <c r="H69" s="10"/>
      <c r="I69" s="10"/>
    </row>
    <row r="70" spans="1:9" x14ac:dyDescent="0.25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25">
      <c r="A71" s="10"/>
      <c r="B71" s="10"/>
      <c r="C71" s="10"/>
      <c r="D71" s="10"/>
      <c r="E71" s="10"/>
      <c r="F71" s="10"/>
      <c r="G71" s="10"/>
      <c r="H71" s="10"/>
      <c r="I71" s="10"/>
    </row>
    <row r="72" spans="1:9" x14ac:dyDescent="0.25">
      <c r="A72" s="10"/>
      <c r="B72" s="10"/>
      <c r="C72" s="10"/>
      <c r="D72" s="10"/>
      <c r="E72" s="10"/>
      <c r="F72" s="10"/>
      <c r="G72" s="10"/>
      <c r="H72" s="10"/>
      <c r="I72" s="10"/>
    </row>
    <row r="73" spans="1:9" x14ac:dyDescent="0.25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25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25">
      <c r="A75" s="10"/>
      <c r="B75" s="10"/>
      <c r="C75" s="10"/>
      <c r="D75" s="10"/>
      <c r="E75" s="10"/>
      <c r="F75" s="10"/>
      <c r="G75" s="10"/>
      <c r="H75" s="10"/>
      <c r="I75" s="10"/>
    </row>
    <row r="76" spans="1:9" x14ac:dyDescent="0.25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25">
      <c r="A77" s="10"/>
      <c r="B77" s="10"/>
      <c r="C77" s="10"/>
      <c r="D77" s="10"/>
      <c r="E77" s="10"/>
      <c r="F77" s="10"/>
      <c r="G77" s="10"/>
      <c r="H77" s="10"/>
      <c r="I77" s="10"/>
    </row>
    <row r="78" spans="1:9" x14ac:dyDescent="0.25">
      <c r="A78" s="10"/>
      <c r="B78" s="10"/>
      <c r="C78" s="10"/>
      <c r="D78" s="10"/>
      <c r="E78" s="10"/>
      <c r="F78" s="10"/>
      <c r="G78" s="10"/>
      <c r="H78" s="10"/>
      <c r="I78" s="10"/>
    </row>
    <row r="79" spans="1:9" x14ac:dyDescent="0.25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25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25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5">
      <c r="A82" s="10"/>
      <c r="B82" s="10"/>
      <c r="C82" s="10"/>
      <c r="D82" s="10"/>
      <c r="E82" s="10"/>
      <c r="F82" s="10"/>
      <c r="G82" s="10"/>
      <c r="H82" s="10"/>
      <c r="I82" s="10"/>
    </row>
  </sheetData>
  <mergeCells count="3">
    <mergeCell ref="A1:I1"/>
    <mergeCell ref="A25:I25"/>
    <mergeCell ref="A2:E2"/>
  </mergeCells>
  <pageMargins left="0.45" right="0.45" top="0.7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699</vt:lpstr>
      <vt:lpstr>Cover</vt:lpstr>
      <vt:lpstr>199</vt:lpstr>
      <vt:lpstr>198</vt:lpstr>
      <vt:lpstr>101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2017-08-30T16:14:59Z</dcterms:modified>
</cp:coreProperties>
</file>