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26" activeTab="1"/>
  </bookViews>
  <sheets>
    <sheet name="Information" sheetId="1" r:id="rId1"/>
    <sheet name="September Calc. 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<sst xmlns="http://schemas.openxmlformats.org/spreadsheetml/2006/main" count="377" uniqueCount="82">
  <si>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</si>
  <si>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</si>
  <si>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</si>
  <si>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</si>
  <si>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</si>
  <si>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</si>
  <si>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</si>
  <si>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</si>
  <si>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</si>
  <si>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</si>
  <si>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</si>
  <si>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</si>
  <si>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</si>
  <si>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</si>
  <si>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</si>
  <si>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</si>
  <si>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</si>
  <si>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</si>
  <si>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</si>
  <si>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</si>
  <si>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</si>
  <si>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</si>
  <si>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</si>
  <si>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</si>
  <si>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</si>
  <si>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</si>
  <si>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</si>
  <si>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</si>
  <si>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</si>
  <si>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</si>
  <si>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</si>
  <si>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</si>
  <si>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</si>
  <si>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</si>
  <si>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</si>
  <si>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</si>
  <si>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</si>
  <si>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</si>
  <si>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</si>
  <si>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</si>
  <si>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</si>
  <si>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</si>
  <si>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</si>
  <si>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t>House Bill 3693</t>
  </si>
  <si>
    <t>Total Usage for Year</t>
  </si>
  <si>
    <t>Gary Barker, School Finance Agent ESC 12</t>
  </si>
  <si>
    <t>Woody Brewton, School Finance Agent ESC 12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</si>
  <si>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</si>
  <si>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Action required beginning 2007 - 2008 School Year:</t>
  </si>
  <si>
    <t>For questions regarding this template, Please call or e-mail Gary, Randy or Woody at Region 12 ESC</t>
  </si>
  <si>
    <t>The (+/-) change from 2009 - 2010 column will display only when data from last month of fiscal year is entered.</t>
  </si>
  <si>
    <t>Nick brown</t>
  </si>
  <si>
    <t>254-297-1112</t>
  </si>
  <si>
    <t>nbrown@esc12.net</t>
  </si>
  <si>
    <t>(+/-) change  from 2015-2016</t>
  </si>
  <si>
    <t>Updated 5/23/17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</si>
  <si>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  <r>
      <rPr>
        <sz val="11"/>
        <color indexed="10"/>
        <rFont val="Arial"/>
        <family val="2"/>
      </rPr>
      <t xml:space="preserve"> (Updated 05/23/12)</t>
    </r>
  </si>
  <si>
    <t>2016-17  Fiscal Year</t>
  </si>
  <si>
    <t>2017- 2018 School Fiscal Year</t>
  </si>
  <si>
    <t>Utility Usage and Cost for Fiscal Year Ending 8/31/2018</t>
  </si>
  <si>
    <t>Water</t>
  </si>
  <si>
    <t>Electric</t>
  </si>
  <si>
    <t>Propane Gas Tanks</t>
  </si>
  <si>
    <t>Meter</t>
  </si>
  <si>
    <t>KWH</t>
  </si>
  <si>
    <t>Tank</t>
  </si>
  <si>
    <t>Elementary #558784404</t>
  </si>
  <si>
    <t>PreK #136523668</t>
  </si>
  <si>
    <t>HomeMkg #119714512</t>
  </si>
  <si>
    <t>Conc/Field #119707474</t>
  </si>
  <si>
    <t>High School #558784403</t>
  </si>
  <si>
    <t>Tax Office #119702816</t>
  </si>
  <si>
    <t>AgShop #557406617</t>
  </si>
  <si>
    <t>N 5th St #119707416</t>
  </si>
  <si>
    <t>301 N 5th #119707420</t>
  </si>
  <si>
    <t>N 5th St Unmetered/GL</t>
  </si>
  <si>
    <t>MJSH</t>
  </si>
  <si>
    <t>Rental</t>
  </si>
  <si>
    <t>MES</t>
  </si>
  <si>
    <t>NJSH</t>
  </si>
  <si>
    <t xml:space="preserve"> </t>
  </si>
  <si>
    <t>Marathon ISD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</si>
</sst>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  <numFmt numFmtId="170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1" fillId="32" borderId="2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20" xfId="0" applyNumberFormat="1" applyFont="1" applyFill="1" applyBorder="1" applyAlignment="1">
      <alignment horizontal="right"/>
    </xf>
    <xf numFmtId="3" fontId="1" fillId="32" borderId="21" xfId="0" applyNumberFormat="1" applyFont="1" applyFill="1" applyBorder="1" applyAlignment="1">
      <alignment horizontal="right"/>
    </xf>
    <xf numFmtId="0" fontId="1" fillId="32" borderId="2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2" borderId="23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center" wrapText="1"/>
    </xf>
    <xf numFmtId="3" fontId="0" fillId="32" borderId="24" xfId="0" applyNumberFormat="1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2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8" xfId="0" applyNumberFormat="1" applyFont="1" applyFill="1" applyBorder="1" applyAlignment="1">
      <alignment/>
    </xf>
    <xf numFmtId="38" fontId="1" fillId="32" borderId="24" xfId="0" applyNumberFormat="1" applyFont="1" applyFill="1" applyBorder="1" applyAlignment="1">
      <alignment horizontal="center" wrapText="1"/>
    </xf>
    <xf numFmtId="38" fontId="0" fillId="32" borderId="25" xfId="0" applyNumberFormat="1" applyFill="1" applyBorder="1" applyAlignment="1">
      <alignment/>
    </xf>
    <xf numFmtId="38" fontId="0" fillId="32" borderId="28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2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2" borderId="24" xfId="0" applyFont="1" applyFill="1" applyBorder="1" applyAlignment="1">
      <alignment horizontal="center"/>
    </xf>
    <xf numFmtId="10" fontId="1" fillId="32" borderId="25" xfId="0" applyNumberFormat="1" applyFont="1" applyFill="1" applyBorder="1" applyAlignment="1">
      <alignment horizontal="center"/>
    </xf>
    <xf numFmtId="10" fontId="1" fillId="32" borderId="28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wrapText="1"/>
    </xf>
    <xf numFmtId="0" fontId="5" fillId="32" borderId="30" xfId="0" applyFont="1" applyFill="1" applyBorder="1" applyAlignment="1">
      <alignment/>
    </xf>
    <xf numFmtId="0" fontId="1" fillId="32" borderId="31" xfId="0" applyFont="1" applyFill="1" applyBorder="1" applyAlignment="1">
      <alignment horizontal="left" wrapText="1"/>
    </xf>
    <xf numFmtId="3" fontId="1" fillId="32" borderId="31" xfId="0" applyNumberFormat="1" applyFont="1" applyFill="1" applyBorder="1" applyAlignment="1">
      <alignment horizontal="right"/>
    </xf>
    <xf numFmtId="3" fontId="1" fillId="32" borderId="32" xfId="0" applyNumberFormat="1" applyFont="1" applyFill="1" applyBorder="1" applyAlignment="1">
      <alignment horizontal="right"/>
    </xf>
    <xf numFmtId="0" fontId="1" fillId="32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2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2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34" borderId="24" xfId="0" applyFont="1" applyFill="1" applyBorder="1" applyAlignment="1">
      <alignment/>
    </xf>
    <xf numFmtId="0" fontId="1" fillId="32" borderId="36" xfId="0" applyFont="1" applyFill="1" applyBorder="1" applyAlignment="1">
      <alignment horizontal="center" wrapText="1"/>
    </xf>
    <xf numFmtId="3" fontId="0" fillId="32" borderId="37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2" borderId="22" xfId="0" applyNumberFormat="1" applyFill="1" applyBorder="1" applyAlignment="1">
      <alignment/>
    </xf>
    <xf numFmtId="168" fontId="0" fillId="32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2" borderId="38" xfId="0" applyNumberFormat="1" applyFill="1" applyBorder="1" applyAlignment="1">
      <alignment/>
    </xf>
    <xf numFmtId="169" fontId="0" fillId="32" borderId="28" xfId="0" applyNumberFormat="1" applyFill="1" applyBorder="1" applyAlignment="1">
      <alignment/>
    </xf>
    <xf numFmtId="0" fontId="17" fillId="32" borderId="0" xfId="0" applyFont="1" applyFill="1" applyAlignment="1">
      <alignment/>
    </xf>
    <xf numFmtId="0" fontId="0" fillId="34" borderId="39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170" fontId="0" fillId="0" borderId="0" xfId="0" applyNumberFormat="1" applyAlignment="1">
      <alignment/>
    </xf>
    <xf numFmtId="0" fontId="35" fillId="0" borderId="20" xfId="0" applyFont="1" applyBorder="1" applyAlignment="1">
      <alignment/>
    </xf>
    <xf numFmtId="0" fontId="35" fillId="0" borderId="0" xfId="0" applyFont="1" applyAlignment="1">
      <alignment/>
    </xf>
    <xf numFmtId="0" fontId="35" fillId="0" borderId="20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0" fontId="0" fillId="0" borderId="4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35" fillId="0" borderId="4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0" fontId="0" fillId="0" borderId="41" xfId="0" applyNumberFormat="1" applyBorder="1" applyAlignment="1">
      <alignment/>
    </xf>
    <xf numFmtId="170" fontId="0" fillId="0" borderId="44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170" fontId="0" fillId="0" borderId="52" xfId="0" applyNumberFormat="1" applyBorder="1" applyAlignment="1">
      <alignment/>
    </xf>
    <xf numFmtId="170" fontId="0" fillId="0" borderId="47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49" xfId="0" applyFont="1" applyBorder="1" applyAlignment="1">
      <alignment/>
    </xf>
    <xf numFmtId="0" fontId="35" fillId="0" borderId="53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54" xfId="0" applyFont="1" applyBorder="1" applyAlignment="1">
      <alignment/>
    </xf>
    <xf numFmtId="0" fontId="35" fillId="0" borderId="55" xfId="0" applyFont="1" applyBorder="1" applyAlignment="1">
      <alignment/>
    </xf>
    <xf numFmtId="0" fontId="0" fillId="0" borderId="50" xfId="0" applyBorder="1" applyAlignment="1">
      <alignment horizontal="center"/>
    </xf>
    <xf numFmtId="170" fontId="0" fillId="0" borderId="20" xfId="0" applyNumberFormat="1" applyBorder="1" applyAlignment="1">
      <alignment/>
    </xf>
    <xf numFmtId="170" fontId="0" fillId="0" borderId="45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48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41" xfId="0" applyFont="1" applyBorder="1" applyAlignment="1">
      <alignment/>
    </xf>
    <xf numFmtId="0" fontId="0" fillId="0" borderId="49" xfId="0" applyBorder="1" applyAlignment="1">
      <alignment horizontal="center"/>
    </xf>
    <xf numFmtId="170" fontId="0" fillId="0" borderId="51" xfId="0" applyNumberFormat="1" applyBorder="1" applyAlignment="1">
      <alignment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nbrown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119" t="s">
        <v>55</v>
      </c>
      <c r="B1" s="65"/>
      <c r="C1" s="65"/>
      <c r="D1" s="65"/>
      <c r="E1" s="65"/>
      <c r="F1" s="66" t="s">
        <v>43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>
      <c r="A7" s="68" t="s">
        <v>33</v>
      </c>
      <c r="B7" s="68"/>
      <c r="C7" s="117" t="s">
        <v>34</v>
      </c>
      <c r="D7" s="118"/>
      <c r="E7" s="118"/>
      <c r="F7" s="118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>
      <c r="A9" s="68" t="s">
        <v>48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>
      <c r="A15" s="68" t="s">
        <v>35</v>
      </c>
      <c r="B15" s="68"/>
      <c r="C15" s="68"/>
      <c r="D15" s="68"/>
      <c r="E15" s="68"/>
      <c r="F15" s="68"/>
      <c r="G15" s="68"/>
      <c r="H15" s="68"/>
      <c r="I15" s="68"/>
      <c r="J15" s="117" t="s">
        <v>36</v>
      </c>
      <c r="K15" s="118"/>
      <c r="L15" s="118"/>
      <c r="M15" s="118"/>
      <c r="N15" s="118"/>
      <c r="O15" s="118"/>
      <c r="P15" s="69"/>
      <c r="Q15" s="69"/>
      <c r="R15" s="69"/>
      <c r="S15" s="69"/>
    </row>
    <row r="16" spans="1:19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>
      <c r="A17" s="68" t="s">
        <v>42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>
      <c r="A19" s="68" t="s">
        <v>47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>
      <c r="A22" s="68" t="s">
        <v>50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" customHeight="1">
      <c r="A23" s="68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>
      <c r="A25" s="129" t="s">
        <v>56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1" customFormat="1" ht="12.75">
      <c r="A27" s="120" t="s">
        <v>49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19"/>
      <c r="M27" s="119"/>
      <c r="N27" s="119"/>
      <c r="O27" s="119"/>
      <c r="P27" s="122"/>
      <c r="Q27" s="122"/>
      <c r="R27" s="122"/>
      <c r="S27" s="122"/>
    </row>
    <row r="28" spans="1:15" ht="12.75">
      <c r="A28" s="120" t="s">
        <v>45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65"/>
      <c r="M28" s="65"/>
      <c r="N28" s="65"/>
      <c r="O28" s="65"/>
    </row>
    <row r="29" spans="1:15" ht="12.75">
      <c r="A29" s="120" t="s">
        <v>40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65"/>
      <c r="M29" s="65"/>
      <c r="N29" s="65"/>
      <c r="O29" s="65"/>
    </row>
    <row r="30" spans="1:15" ht="12.75">
      <c r="A30" s="121" t="s">
        <v>38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2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.75">
      <c r="A32" s="120" t="s">
        <v>46</v>
      </c>
      <c r="B32" s="120"/>
      <c r="C32" s="120"/>
      <c r="D32" s="120"/>
      <c r="E32" s="120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120" t="s">
        <v>41</v>
      </c>
      <c r="B33" s="120"/>
      <c r="C33" s="120"/>
      <c r="D33" s="120"/>
      <c r="E33" s="120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121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9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3"/>
      <c r="Q35" s="63"/>
      <c r="R35" s="63"/>
      <c r="S35" s="63"/>
    </row>
    <row r="36" spans="1:19" ht="12.75">
      <c r="A36" s="120" t="s">
        <v>51</v>
      </c>
      <c r="B36" s="120"/>
      <c r="C36" s="120"/>
      <c r="D36" s="120"/>
      <c r="E36" s="120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ht="12.75">
      <c r="A37" s="120" t="s">
        <v>52</v>
      </c>
      <c r="B37" s="120"/>
      <c r="C37" s="120"/>
      <c r="D37" s="120"/>
      <c r="E37" s="120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5" ht="12.75">
      <c r="A38" s="121" t="s">
        <v>53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</sheetData>
  <sheetProtection/>
  <hyperlinks>
    <hyperlink ref="C7" r:id="rId1" display="http://www.seco.cpa.state.tx.us/"/>
    <hyperlink ref="J15" r:id="rId2" display="http://www.tea.state.tx.us/school.finance/audit/resguide13/new/new.pdf"/>
    <hyperlink ref="A30" r:id="rId3" display="gbarker@esc12.net"/>
    <hyperlink ref="A34" r:id="rId4" display="wbrewton@esc12.net"/>
    <hyperlink ref="A38" r:id="rId5" display="nbrown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16" width="12.7109375" style="0" customWidth="1"/>
    <col min="17" max="17" width="13.7109375" style="85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81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31" t="s">
        <v>59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57</v>
      </c>
      <c r="D3" s="27"/>
      <c r="E3" s="27"/>
      <c r="F3" s="27"/>
      <c r="G3" s="27" t="s">
        <v>58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0.75" customHeight="1">
      <c r="A4" s="30" t="s">
        <v>19</v>
      </c>
      <c r="B4" s="31"/>
      <c r="C4" s="26" t="s">
        <v>44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1" t="s">
        <v>17</v>
      </c>
      <c r="Q4" s="79"/>
      <c r="R4" s="51" t="s">
        <v>54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>
        <v>117557</v>
      </c>
      <c r="D5" s="59">
        <v>13020</v>
      </c>
      <c r="E5" s="59">
        <v>9178</v>
      </c>
      <c r="F5" s="59">
        <v>8864</v>
      </c>
      <c r="G5" s="59">
        <v>9648</v>
      </c>
      <c r="H5" s="59">
        <v>10875</v>
      </c>
      <c r="I5" s="59">
        <v>9563</v>
      </c>
      <c r="J5" s="59">
        <v>7169</v>
      </c>
      <c r="K5" s="59">
        <v>8307</v>
      </c>
      <c r="L5" s="59">
        <v>12662</v>
      </c>
      <c r="M5" s="59">
        <v>11854</v>
      </c>
      <c r="N5" s="59">
        <v>10853</v>
      </c>
      <c r="O5" s="59">
        <v>13482</v>
      </c>
      <c r="P5" s="52">
        <f>SUM(D5:O5)</f>
        <v>125475</v>
      </c>
      <c r="Q5" s="80">
        <f>P5-C5</f>
        <v>7918</v>
      </c>
      <c r="R5" s="89">
        <f>IF(O5&gt;0,(Q5/C5),"")</f>
        <v>0.0673545599156154</v>
      </c>
      <c r="S5" s="98" t="s">
        <v>11</v>
      </c>
      <c r="T5" s="111"/>
    </row>
    <row r="6" spans="1:20" s="5" customFormat="1" ht="14.25" thickBot="1" thickTop="1">
      <c r="A6" s="33"/>
      <c r="B6" s="21" t="s">
        <v>8</v>
      </c>
      <c r="C6" s="60">
        <v>15068</v>
      </c>
      <c r="D6" s="61">
        <v>1179</v>
      </c>
      <c r="E6" s="61">
        <v>1169</v>
      </c>
      <c r="F6" s="61">
        <v>1162</v>
      </c>
      <c r="G6" s="61">
        <v>1234</v>
      </c>
      <c r="H6" s="61">
        <v>1244</v>
      </c>
      <c r="I6" s="61">
        <v>1177</v>
      </c>
      <c r="J6" s="61">
        <v>1059</v>
      </c>
      <c r="K6" s="61">
        <v>1366</v>
      </c>
      <c r="L6" s="61">
        <v>1668</v>
      </c>
      <c r="M6" s="61">
        <v>1583</v>
      </c>
      <c r="N6" s="61">
        <v>1327</v>
      </c>
      <c r="O6" s="61">
        <v>1340</v>
      </c>
      <c r="P6" s="53">
        <f>SUM(D6:O6)</f>
        <v>15508</v>
      </c>
      <c r="Q6" s="80">
        <f>P6-C6</f>
        <v>440</v>
      </c>
      <c r="R6" s="89">
        <f>IF(O6&gt;0,(Q6/C6),"")</f>
        <v>0.02920095566764003</v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3">
        <f>IF(C5&gt;0,(C6/C5),"")</f>
        <v>0.1281761188189559</v>
      </c>
      <c r="D7" s="124">
        <f aca="true" t="shared" si="0" ref="D7:O7">IF(D5&gt;0,D6/D5,"")</f>
        <v>0.09055299539170507</v>
      </c>
      <c r="E7" s="124">
        <f t="shared" si="0"/>
        <v>0.12736979734146872</v>
      </c>
      <c r="F7" s="124">
        <f t="shared" si="0"/>
        <v>0.13109205776173286</v>
      </c>
      <c r="G7" s="124">
        <f t="shared" si="0"/>
        <v>0.1279021558872305</v>
      </c>
      <c r="H7" s="124">
        <f t="shared" si="0"/>
        <v>0.11439080459770115</v>
      </c>
      <c r="I7" s="124">
        <f t="shared" si="0"/>
        <v>0.12307853184147234</v>
      </c>
      <c r="J7" s="124">
        <f t="shared" si="0"/>
        <v>0.1477193471892872</v>
      </c>
      <c r="K7" s="124">
        <f t="shared" si="0"/>
        <v>0.1644396292283616</v>
      </c>
      <c r="L7" s="124">
        <f t="shared" si="0"/>
        <v>0.13173274364239457</v>
      </c>
      <c r="M7" s="124">
        <f t="shared" si="0"/>
        <v>0.13354142061751306</v>
      </c>
      <c r="N7" s="124">
        <f t="shared" si="0"/>
        <v>0.12227033999815719</v>
      </c>
      <c r="O7" s="124">
        <f t="shared" si="0"/>
        <v>0.09939178163477229</v>
      </c>
      <c r="P7" s="125">
        <f>AVERAGE(D7:O7)</f>
        <v>0.12612346709431638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>
        <v>5839</v>
      </c>
      <c r="D10" s="59">
        <v>0</v>
      </c>
      <c r="E10" s="59">
        <v>0</v>
      </c>
      <c r="F10" s="59">
        <v>1065</v>
      </c>
      <c r="G10" s="59">
        <v>1875</v>
      </c>
      <c r="H10" s="59">
        <v>3365</v>
      </c>
      <c r="I10" s="59">
        <v>1667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2">
        <f>SUM(D10:O10)</f>
        <v>7972</v>
      </c>
      <c r="Q10" s="80">
        <f>P10-C10</f>
        <v>2133</v>
      </c>
      <c r="R10" s="89">
        <v>0.0365</v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>
        <v>9176</v>
      </c>
      <c r="D11" s="61">
        <v>0</v>
      </c>
      <c r="E11" s="61">
        <v>0</v>
      </c>
      <c r="F11" s="61">
        <v>1864</v>
      </c>
      <c r="G11" s="61">
        <v>3469</v>
      </c>
      <c r="H11" s="61">
        <v>6225</v>
      </c>
      <c r="I11" s="61">
        <v>3084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53">
        <f>SUM(D11:O11)</f>
        <v>14642</v>
      </c>
      <c r="Q11" s="80">
        <f>P11-C11</f>
        <v>5466</v>
      </c>
      <c r="R11" s="89">
        <v>0.0596</v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3">
        <f>IF(C10&gt;0,(C11/C10),"")</f>
        <v>1.571501969515328</v>
      </c>
      <c r="D12" s="124">
        <f aca="true" t="shared" si="1" ref="D12:O12">IF(D10&gt;0,D11/D10,"")</f>
      </c>
      <c r="E12" s="124">
        <f t="shared" si="1"/>
      </c>
      <c r="F12" s="124">
        <f t="shared" si="1"/>
        <v>1.7502347417840376</v>
      </c>
      <c r="G12" s="124">
        <f t="shared" si="1"/>
        <v>1.8501333333333334</v>
      </c>
      <c r="H12" s="124">
        <f t="shared" si="1"/>
        <v>1.849925705794948</v>
      </c>
      <c r="I12" s="124">
        <f t="shared" si="1"/>
        <v>1.8500299940011997</v>
      </c>
      <c r="J12" s="124">
        <f t="shared" si="1"/>
      </c>
      <c r="K12" s="124">
        <f t="shared" si="1"/>
      </c>
      <c r="L12" s="124">
        <f t="shared" si="1"/>
      </c>
      <c r="M12" s="124">
        <f t="shared" si="1"/>
      </c>
      <c r="N12" s="124">
        <f t="shared" si="1"/>
      </c>
      <c r="O12" s="124">
        <f t="shared" si="1"/>
      </c>
      <c r="P12" s="125">
        <f>AVERAGE(D12:O12)</f>
        <v>1.8250809437283797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>
        <v>712400</v>
      </c>
      <c r="D15" s="59">
        <v>12500</v>
      </c>
      <c r="E15" s="59">
        <v>14100</v>
      </c>
      <c r="F15" s="59">
        <v>16800</v>
      </c>
      <c r="G15" s="59">
        <v>32300</v>
      </c>
      <c r="H15" s="59">
        <v>22300</v>
      </c>
      <c r="I15" s="59">
        <v>20300</v>
      </c>
      <c r="J15" s="59">
        <v>33100</v>
      </c>
      <c r="K15" s="59">
        <v>92000</v>
      </c>
      <c r="L15" s="59">
        <v>88000</v>
      </c>
      <c r="M15" s="59">
        <v>53700</v>
      </c>
      <c r="N15" s="59">
        <v>13500</v>
      </c>
      <c r="O15" s="59">
        <v>25400</v>
      </c>
      <c r="P15" s="52">
        <f>SUM(D15:O15)</f>
        <v>424000</v>
      </c>
      <c r="Q15" s="80">
        <f>P15-C15</f>
        <v>-288400</v>
      </c>
      <c r="R15" s="89">
        <f>IF(O15&gt;0,(Q15/C15),"")</f>
        <v>-0.40482874789444134</v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60">
        <v>3973</v>
      </c>
      <c r="D16" s="61">
        <v>129</v>
      </c>
      <c r="E16" s="61">
        <v>136</v>
      </c>
      <c r="F16" s="61">
        <v>151</v>
      </c>
      <c r="G16" s="61">
        <v>224</v>
      </c>
      <c r="H16" s="61">
        <v>177</v>
      </c>
      <c r="I16" s="61">
        <v>166</v>
      </c>
      <c r="J16" s="61">
        <v>227</v>
      </c>
      <c r="K16" s="61">
        <v>527</v>
      </c>
      <c r="L16" s="61">
        <v>515</v>
      </c>
      <c r="M16" s="61">
        <v>326</v>
      </c>
      <c r="N16" s="61">
        <v>138</v>
      </c>
      <c r="O16" s="61">
        <v>188</v>
      </c>
      <c r="P16" s="53">
        <f>SUM(D16:O16)</f>
        <v>2904</v>
      </c>
      <c r="Q16" s="80">
        <f>P16-C16</f>
        <v>-1069</v>
      </c>
      <c r="R16" s="89">
        <f>IF(O16&gt;0,(Q16/C16),"")</f>
        <v>-0.269066196828593</v>
      </c>
      <c r="S16" s="103" t="s">
        <v>6</v>
      </c>
      <c r="T16" s="112"/>
    </row>
    <row r="17" spans="1:20" ht="14.25" thickBot="1" thickTop="1">
      <c r="A17" s="34" t="s">
        <v>18</v>
      </c>
      <c r="B17" s="116" t="s">
        <v>8</v>
      </c>
      <c r="C17" s="126">
        <f>IF(C15&gt;0,(C16/C15),"")</f>
        <v>0.0055769230769230765</v>
      </c>
      <c r="D17" s="127">
        <f aca="true" t="shared" si="2" ref="D17:O17">IF(D15&gt;0,D16/D15,"")</f>
        <v>0.01032</v>
      </c>
      <c r="E17" s="127">
        <f t="shared" si="2"/>
        <v>0.009645390070921986</v>
      </c>
      <c r="F17" s="127">
        <f t="shared" si="2"/>
        <v>0.008988095238095238</v>
      </c>
      <c r="G17" s="127">
        <f t="shared" si="2"/>
        <v>0.006934984520123839</v>
      </c>
      <c r="H17" s="127">
        <f t="shared" si="2"/>
        <v>0.007937219730941704</v>
      </c>
      <c r="I17" s="127">
        <f t="shared" si="2"/>
        <v>0.008177339901477832</v>
      </c>
      <c r="J17" s="127">
        <f t="shared" si="2"/>
        <v>0.006858006042296073</v>
      </c>
      <c r="K17" s="127">
        <f t="shared" si="2"/>
        <v>0.005728260869565217</v>
      </c>
      <c r="L17" s="127">
        <f t="shared" si="2"/>
        <v>0.005852272727272728</v>
      </c>
      <c r="M17" s="127">
        <f t="shared" si="2"/>
        <v>0.0060707635009310985</v>
      </c>
      <c r="N17" s="127">
        <f t="shared" si="2"/>
        <v>0.010222222222222223</v>
      </c>
      <c r="O17" s="127">
        <f t="shared" si="2"/>
        <v>0.007401574803149606</v>
      </c>
      <c r="P17" s="128">
        <f>AVERAGE(D17:O17)</f>
        <v>0.007844677468916464</v>
      </c>
      <c r="Q17" s="81"/>
      <c r="R17" s="93"/>
      <c r="S17" s="108" t="s">
        <v>18</v>
      </c>
      <c r="T17" s="112"/>
    </row>
    <row r="18" spans="1:20" ht="12.75">
      <c r="A18" s="114"/>
      <c r="B18" s="130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95" t="s">
        <v>22</v>
      </c>
      <c r="B19" s="115" t="s">
        <v>8</v>
      </c>
      <c r="C19" s="49">
        <f>C6+C11+C16</f>
        <v>28217</v>
      </c>
      <c r="D19" s="50">
        <f aca="true" t="shared" si="3" ref="D19:O19">D6+D11+D16</f>
        <v>1308</v>
      </c>
      <c r="E19" s="50">
        <f t="shared" si="3"/>
        <v>1305</v>
      </c>
      <c r="F19" s="50">
        <f t="shared" si="3"/>
        <v>3177</v>
      </c>
      <c r="G19" s="50">
        <f t="shared" si="3"/>
        <v>4927</v>
      </c>
      <c r="H19" s="50">
        <f t="shared" si="3"/>
        <v>7646</v>
      </c>
      <c r="I19" s="50">
        <f t="shared" si="3"/>
        <v>4427</v>
      </c>
      <c r="J19" s="50">
        <f t="shared" si="3"/>
        <v>1286</v>
      </c>
      <c r="K19" s="50">
        <f t="shared" si="3"/>
        <v>1893</v>
      </c>
      <c r="L19" s="50">
        <f t="shared" si="3"/>
        <v>2183</v>
      </c>
      <c r="M19" s="50">
        <f t="shared" si="3"/>
        <v>1909</v>
      </c>
      <c r="N19" s="50">
        <f t="shared" si="3"/>
        <v>1465</v>
      </c>
      <c r="O19" s="50">
        <f t="shared" si="3"/>
        <v>1528</v>
      </c>
      <c r="P19" s="55">
        <f>SUM(D19:O19)</f>
        <v>33054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2" ht="12.75">
      <c r="R22" s="74"/>
    </row>
  </sheetData>
  <sheetProtection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54">
      <selection activeCell="T176" sqref="T175:T176"/>
    </sheetView>
  </sheetViews>
  <sheetFormatPr defaultColWidth="9.140625" defaultRowHeight="12.75"/>
  <sheetData>
    <row r="1" spans="1:12" ht="12.75">
      <c r="A1" s="190" t="s">
        <v>60</v>
      </c>
      <c r="B1" s="191"/>
      <c r="C1" s="191"/>
      <c r="D1" s="132"/>
      <c r="E1" s="194" t="s">
        <v>61</v>
      </c>
      <c r="F1" s="194"/>
      <c r="G1" s="194"/>
      <c r="H1" s="134"/>
      <c r="I1" s="190" t="s">
        <v>62</v>
      </c>
      <c r="J1" s="191"/>
      <c r="K1" s="191"/>
      <c r="L1" s="135"/>
    </row>
    <row r="2" spans="1:12" ht="12.75">
      <c r="A2" s="136" t="s">
        <v>63</v>
      </c>
      <c r="B2" s="133" t="s">
        <v>9</v>
      </c>
      <c r="C2" s="133" t="s">
        <v>6</v>
      </c>
      <c r="D2" s="137"/>
      <c r="E2" s="133" t="s">
        <v>63</v>
      </c>
      <c r="F2" s="133" t="s">
        <v>64</v>
      </c>
      <c r="G2" s="133" t="s">
        <v>6</v>
      </c>
      <c r="H2" s="138"/>
      <c r="I2" s="136" t="s">
        <v>65</v>
      </c>
      <c r="J2" s="133" t="s">
        <v>9</v>
      </c>
      <c r="K2" s="133" t="s">
        <v>6</v>
      </c>
      <c r="L2" s="139"/>
    </row>
    <row r="3" spans="1:12" ht="15">
      <c r="A3" s="140">
        <v>3</v>
      </c>
      <c r="B3">
        <v>9800</v>
      </c>
      <c r="C3" s="141">
        <v>64.27</v>
      </c>
      <c r="D3" s="139"/>
      <c r="E3" s="142" t="s">
        <v>66</v>
      </c>
      <c r="F3" s="143">
        <v>1440</v>
      </c>
      <c r="G3" s="143">
        <v>120.41</v>
      </c>
      <c r="H3" s="139"/>
      <c r="I3" s="140">
        <v>0</v>
      </c>
      <c r="J3">
        <v>0</v>
      </c>
      <c r="K3" s="141">
        <v>0</v>
      </c>
      <c r="L3" s="139"/>
    </row>
    <row r="4" spans="1:12" ht="15">
      <c r="A4" s="140">
        <v>23</v>
      </c>
      <c r="B4">
        <v>2300</v>
      </c>
      <c r="C4" s="141">
        <v>33.2</v>
      </c>
      <c r="D4" s="139"/>
      <c r="E4" s="144" t="s">
        <v>67</v>
      </c>
      <c r="F4" s="143">
        <v>623</v>
      </c>
      <c r="G4" s="143">
        <v>218.16</v>
      </c>
      <c r="H4" s="139"/>
      <c r="I4" s="140"/>
      <c r="K4" s="141"/>
      <c r="L4" s="139"/>
    </row>
    <row r="5" spans="1:12" ht="15">
      <c r="A5" s="140">
        <v>47</v>
      </c>
      <c r="B5">
        <v>400</v>
      </c>
      <c r="C5" s="141">
        <v>32</v>
      </c>
      <c r="D5" s="139"/>
      <c r="E5" s="144" t="s">
        <v>68</v>
      </c>
      <c r="F5" s="143">
        <v>822</v>
      </c>
      <c r="G5" s="143">
        <v>82.26</v>
      </c>
      <c r="H5" s="139"/>
      <c r="I5" s="140"/>
      <c r="K5" s="141"/>
      <c r="L5" s="139"/>
    </row>
    <row r="6" spans="1:12" ht="15">
      <c r="A6" s="140"/>
      <c r="C6" s="141"/>
      <c r="D6" s="139"/>
      <c r="E6" s="144" t="s">
        <v>69</v>
      </c>
      <c r="F6" s="143">
        <v>0</v>
      </c>
      <c r="G6" s="143">
        <v>16.18</v>
      </c>
      <c r="H6" s="139"/>
      <c r="I6" s="140"/>
      <c r="K6" s="141"/>
      <c r="L6" s="139"/>
    </row>
    <row r="7" spans="1:12" ht="15">
      <c r="A7" s="140"/>
      <c r="C7" s="141"/>
      <c r="D7" s="139"/>
      <c r="E7" s="144" t="s">
        <v>70</v>
      </c>
      <c r="F7" s="143">
        <v>8960</v>
      </c>
      <c r="G7" s="143">
        <v>527.58</v>
      </c>
      <c r="H7" s="139"/>
      <c r="I7" s="140"/>
      <c r="K7" s="141"/>
      <c r="L7" s="139"/>
    </row>
    <row r="8" spans="1:12" ht="15">
      <c r="A8" s="140"/>
      <c r="C8" s="141"/>
      <c r="D8" s="139"/>
      <c r="E8" s="142" t="s">
        <v>71</v>
      </c>
      <c r="F8" s="143">
        <v>54</v>
      </c>
      <c r="G8" s="143">
        <v>20.83</v>
      </c>
      <c r="H8" s="139"/>
      <c r="I8" s="140"/>
      <c r="K8" s="141"/>
      <c r="L8" s="139"/>
    </row>
    <row r="9" spans="1:12" ht="15">
      <c r="A9" s="140"/>
      <c r="C9" s="141"/>
      <c r="D9" s="139"/>
      <c r="E9" s="144" t="s">
        <v>72</v>
      </c>
      <c r="F9" s="143">
        <v>300</v>
      </c>
      <c r="G9" s="143">
        <v>46.19</v>
      </c>
      <c r="H9" s="139"/>
      <c r="I9" s="140"/>
      <c r="K9" s="141"/>
      <c r="L9" s="139"/>
    </row>
    <row r="10" spans="1:12" ht="15">
      <c r="A10" s="140"/>
      <c r="C10" s="141"/>
      <c r="D10" s="139"/>
      <c r="E10" s="144" t="s">
        <v>73</v>
      </c>
      <c r="F10" s="143">
        <v>0</v>
      </c>
      <c r="G10" s="143">
        <v>46.56</v>
      </c>
      <c r="H10" s="139"/>
      <c r="I10" s="140"/>
      <c r="K10" s="141"/>
      <c r="L10" s="139"/>
    </row>
    <row r="11" spans="1:12" ht="15">
      <c r="A11" s="140"/>
      <c r="C11" s="141"/>
      <c r="D11" s="139"/>
      <c r="E11" s="144" t="s">
        <v>74</v>
      </c>
      <c r="F11" s="143">
        <v>308</v>
      </c>
      <c r="G11" s="143">
        <v>30.55</v>
      </c>
      <c r="H11" s="139"/>
      <c r="I11" s="140"/>
      <c r="K11" s="141"/>
      <c r="L11" s="139"/>
    </row>
    <row r="12" spans="1:12" ht="15">
      <c r="A12" s="140"/>
      <c r="C12" s="141"/>
      <c r="D12" s="139"/>
      <c r="E12" s="142" t="s">
        <v>75</v>
      </c>
      <c r="F12" s="143">
        <v>513</v>
      </c>
      <c r="G12" s="143">
        <v>70.23</v>
      </c>
      <c r="H12" s="139"/>
      <c r="I12" s="140"/>
      <c r="K12" s="141"/>
      <c r="L12" s="139"/>
    </row>
    <row r="13" spans="1:12" ht="12.75">
      <c r="A13" s="140"/>
      <c r="C13" s="141"/>
      <c r="D13" s="139"/>
      <c r="E13" s="140"/>
      <c r="G13" s="141"/>
      <c r="H13" s="139"/>
      <c r="I13" s="140"/>
      <c r="K13" s="141"/>
      <c r="L13" s="139"/>
    </row>
    <row r="14" spans="1:12" ht="13.5" thickBot="1">
      <c r="A14" s="140"/>
      <c r="C14" s="141"/>
      <c r="D14" s="139"/>
      <c r="E14" s="140"/>
      <c r="G14" s="141"/>
      <c r="H14" s="139"/>
      <c r="I14" s="140"/>
      <c r="K14" s="141"/>
      <c r="L14" s="139"/>
    </row>
    <row r="15" spans="1:12" ht="13.5" thickBot="1">
      <c r="A15" s="145"/>
      <c r="B15" s="146">
        <f>SUM(B3:B17)</f>
        <v>12500</v>
      </c>
      <c r="C15" s="147">
        <f>SUM(C3:C17)</f>
        <v>129.47</v>
      </c>
      <c r="D15" s="146"/>
      <c r="E15" s="146"/>
      <c r="F15" s="146">
        <f>SUM(F3:F21)</f>
        <v>13020</v>
      </c>
      <c r="G15" s="147">
        <f>SUM(G3:G21)</f>
        <v>1178.95</v>
      </c>
      <c r="H15" s="146"/>
      <c r="I15" s="146"/>
      <c r="J15" s="146">
        <f>SUM(J3:J16)</f>
        <v>0</v>
      </c>
      <c r="K15" s="147">
        <f>SUM(K3:K16)</f>
        <v>0</v>
      </c>
      <c r="L15" s="148"/>
    </row>
    <row r="16" ht="13.5" thickBot="1"/>
    <row r="17" spans="1:11" ht="13.5" thickBot="1">
      <c r="A17" s="149"/>
      <c r="B17" s="149" t="s">
        <v>60</v>
      </c>
      <c r="C17" s="150"/>
      <c r="D17" s="151"/>
      <c r="E17" s="190" t="s">
        <v>61</v>
      </c>
      <c r="F17" s="191"/>
      <c r="G17" s="192"/>
      <c r="H17" s="152"/>
      <c r="I17" s="193" t="s">
        <v>62</v>
      </c>
      <c r="J17" s="193"/>
      <c r="K17" s="193"/>
    </row>
    <row r="18" spans="1:11" ht="13.5" thickBot="1">
      <c r="A18" s="187" t="s">
        <v>60</v>
      </c>
      <c r="B18" s="188"/>
      <c r="C18" s="189"/>
      <c r="D18" s="154"/>
      <c r="E18" s="136" t="s">
        <v>63</v>
      </c>
      <c r="F18" s="133" t="s">
        <v>64</v>
      </c>
      <c r="G18" s="155" t="s">
        <v>6</v>
      </c>
      <c r="H18" s="152"/>
      <c r="I18" s="156" t="s">
        <v>65</v>
      </c>
      <c r="J18" s="156" t="s">
        <v>9</v>
      </c>
      <c r="K18" s="156" t="s">
        <v>6</v>
      </c>
    </row>
    <row r="19" spans="1:11" ht="15">
      <c r="A19" s="157" t="s">
        <v>63</v>
      </c>
      <c r="B19" s="2" t="s">
        <v>9</v>
      </c>
      <c r="C19" s="158" t="s">
        <v>6</v>
      </c>
      <c r="E19" s="142" t="s">
        <v>66</v>
      </c>
      <c r="F19" s="143">
        <v>1160</v>
      </c>
      <c r="G19" s="159">
        <v>142.9</v>
      </c>
      <c r="I19" s="160">
        <v>0</v>
      </c>
      <c r="J19" s="161">
        <v>0</v>
      </c>
      <c r="K19" s="162">
        <v>0</v>
      </c>
    </row>
    <row r="20" spans="1:11" ht="15">
      <c r="A20" s="140">
        <v>3</v>
      </c>
      <c r="B20">
        <v>11300</v>
      </c>
      <c r="C20" s="163">
        <v>70.87</v>
      </c>
      <c r="E20" s="144" t="s">
        <v>67</v>
      </c>
      <c r="F20" s="143">
        <v>493</v>
      </c>
      <c r="G20" s="159">
        <v>212.78</v>
      </c>
      <c r="I20" s="140"/>
      <c r="K20" s="163"/>
    </row>
    <row r="21" spans="1:11" ht="15">
      <c r="A21" s="140">
        <v>23</v>
      </c>
      <c r="B21">
        <v>2200</v>
      </c>
      <c r="C21" s="163">
        <v>32.8</v>
      </c>
      <c r="E21" s="144" t="s">
        <v>68</v>
      </c>
      <c r="F21" s="143">
        <v>717</v>
      </c>
      <c r="G21" s="159">
        <v>83.02</v>
      </c>
      <c r="I21" s="140"/>
      <c r="K21" s="163"/>
    </row>
    <row r="22" spans="1:11" ht="15">
      <c r="A22" s="140">
        <v>47</v>
      </c>
      <c r="B22">
        <v>600</v>
      </c>
      <c r="C22" s="163">
        <v>32</v>
      </c>
      <c r="E22" s="144" t="s">
        <v>69</v>
      </c>
      <c r="F22" s="143">
        <v>0</v>
      </c>
      <c r="G22" s="159">
        <v>16.18</v>
      </c>
      <c r="I22" s="140"/>
      <c r="K22" s="163"/>
    </row>
    <row r="23" spans="1:11" ht="15">
      <c r="A23" s="140"/>
      <c r="C23" s="163"/>
      <c r="E23" s="144" t="s">
        <v>70</v>
      </c>
      <c r="F23" s="143">
        <v>5680</v>
      </c>
      <c r="G23" s="159">
        <v>533.26</v>
      </c>
      <c r="I23" s="140"/>
      <c r="K23" s="163"/>
    </row>
    <row r="24" spans="1:11" ht="15">
      <c r="A24" s="140"/>
      <c r="C24" s="163"/>
      <c r="E24" s="142" t="s">
        <v>71</v>
      </c>
      <c r="F24" s="143">
        <v>45</v>
      </c>
      <c r="G24" s="159">
        <v>20.36</v>
      </c>
      <c r="I24" s="140"/>
      <c r="K24" s="163"/>
    </row>
    <row r="25" spans="1:11" ht="15">
      <c r="A25" s="140"/>
      <c r="C25" s="163"/>
      <c r="E25" s="144" t="s">
        <v>72</v>
      </c>
      <c r="F25" s="143">
        <v>300</v>
      </c>
      <c r="G25" s="159">
        <v>44.17</v>
      </c>
      <c r="I25" s="140"/>
      <c r="K25" s="163"/>
    </row>
    <row r="26" spans="1:11" ht="15">
      <c r="A26" s="140"/>
      <c r="C26" s="163"/>
      <c r="E26" s="144" t="s">
        <v>73</v>
      </c>
      <c r="F26" s="143">
        <v>0</v>
      </c>
      <c r="G26" s="159">
        <v>16.18</v>
      </c>
      <c r="I26" s="140"/>
      <c r="K26" s="163"/>
    </row>
    <row r="27" spans="1:11" ht="15">
      <c r="A27" s="140"/>
      <c r="C27" s="163"/>
      <c r="E27" s="144" t="s">
        <v>74</v>
      </c>
      <c r="F27" s="143">
        <v>270</v>
      </c>
      <c r="G27" s="159">
        <v>32.54</v>
      </c>
      <c r="I27" s="140"/>
      <c r="K27" s="163"/>
    </row>
    <row r="28" spans="1:11" ht="15">
      <c r="A28" s="140"/>
      <c r="C28" s="163"/>
      <c r="E28" s="142" t="s">
        <v>75</v>
      </c>
      <c r="F28" s="143">
        <v>513</v>
      </c>
      <c r="G28" s="159">
        <v>67.14</v>
      </c>
      <c r="I28" s="140"/>
      <c r="K28" s="163"/>
    </row>
    <row r="29" spans="1:11" ht="12.75">
      <c r="A29" s="140"/>
      <c r="C29" s="163"/>
      <c r="E29" s="140"/>
      <c r="G29" s="163"/>
      <c r="I29" s="140"/>
      <c r="K29" s="163"/>
    </row>
    <row r="30" spans="1:11" ht="13.5" thickBot="1">
      <c r="A30" s="140"/>
      <c r="C30" s="163"/>
      <c r="E30" s="164"/>
      <c r="F30" s="165"/>
      <c r="G30" s="166"/>
      <c r="I30" s="140"/>
      <c r="K30" s="163"/>
    </row>
    <row r="31" spans="1:11" ht="13.5" thickBot="1">
      <c r="A31" s="145"/>
      <c r="B31" s="146">
        <f>SUM(B20:B30)</f>
        <v>14100</v>
      </c>
      <c r="C31" s="167">
        <f>SUM(C20:C30)</f>
        <v>135.67000000000002</v>
      </c>
      <c r="D31" s="146"/>
      <c r="E31" s="145"/>
      <c r="F31" s="146">
        <f>SUM(F19:F37)</f>
        <v>9178</v>
      </c>
      <c r="G31" s="167">
        <f>SUM(G19:G37)</f>
        <v>1168.5300000000002</v>
      </c>
      <c r="H31" s="146"/>
      <c r="I31" s="145"/>
      <c r="J31" s="146">
        <f>SUM(J19:J32)</f>
        <v>0</v>
      </c>
      <c r="K31" s="167">
        <f>SUM(K19:K32)</f>
        <v>0</v>
      </c>
    </row>
    <row r="32" ht="13.5" thickBot="1"/>
    <row r="33" spans="1:11" ht="12.75">
      <c r="A33" s="187" t="s">
        <v>60</v>
      </c>
      <c r="B33" s="188"/>
      <c r="C33" s="189"/>
      <c r="D33" s="154"/>
      <c r="E33" s="190" t="s">
        <v>61</v>
      </c>
      <c r="F33" s="191"/>
      <c r="G33" s="192"/>
      <c r="H33" s="154"/>
      <c r="I33" s="187" t="s">
        <v>62</v>
      </c>
      <c r="J33" s="188"/>
      <c r="K33" s="189"/>
    </row>
    <row r="34" spans="1:11" ht="12.75">
      <c r="A34" s="168" t="s">
        <v>63</v>
      </c>
      <c r="B34" s="153" t="s">
        <v>9</v>
      </c>
      <c r="C34" s="169" t="s">
        <v>6</v>
      </c>
      <c r="D34" s="154"/>
      <c r="E34" s="136" t="s">
        <v>63</v>
      </c>
      <c r="F34" s="133" t="s">
        <v>64</v>
      </c>
      <c r="G34" s="155" t="s">
        <v>6</v>
      </c>
      <c r="H34" s="154"/>
      <c r="I34" s="168" t="s">
        <v>65</v>
      </c>
      <c r="J34" s="153" t="s">
        <v>9</v>
      </c>
      <c r="K34" s="169" t="s">
        <v>6</v>
      </c>
    </row>
    <row r="35" spans="1:11" ht="15">
      <c r="A35" s="140">
        <v>3</v>
      </c>
      <c r="B35">
        <v>15000</v>
      </c>
      <c r="C35" s="163">
        <v>87.15</v>
      </c>
      <c r="E35" s="142" t="s">
        <v>66</v>
      </c>
      <c r="F35" s="170">
        <v>1360</v>
      </c>
      <c r="G35" s="171">
        <v>158.67</v>
      </c>
      <c r="I35" s="140" t="s">
        <v>76</v>
      </c>
      <c r="J35">
        <v>865</v>
      </c>
      <c r="K35" s="163">
        <v>1513.75</v>
      </c>
    </row>
    <row r="36" spans="1:11" ht="15">
      <c r="A36" s="140">
        <v>23</v>
      </c>
      <c r="B36">
        <v>1600</v>
      </c>
      <c r="C36" s="163">
        <v>32</v>
      </c>
      <c r="E36" s="144" t="s">
        <v>67</v>
      </c>
      <c r="F36" s="172">
        <v>551</v>
      </c>
      <c r="G36" s="173">
        <v>226.1</v>
      </c>
      <c r="I36" s="140" t="s">
        <v>77</v>
      </c>
      <c r="J36">
        <v>200.2</v>
      </c>
      <c r="K36" s="163">
        <v>350.35</v>
      </c>
    </row>
    <row r="37" spans="1:11" ht="15">
      <c r="A37" s="140">
        <v>47</v>
      </c>
      <c r="B37">
        <v>200</v>
      </c>
      <c r="C37" s="163">
        <v>32</v>
      </c>
      <c r="E37" s="144" t="s">
        <v>68</v>
      </c>
      <c r="F37" s="174">
        <v>497</v>
      </c>
      <c r="G37" s="173">
        <v>63.84</v>
      </c>
      <c r="I37" s="140"/>
      <c r="K37" s="163"/>
    </row>
    <row r="38" spans="1:11" ht="15">
      <c r="A38" s="140"/>
      <c r="C38" s="163"/>
      <c r="E38" s="144" t="s">
        <v>69</v>
      </c>
      <c r="F38" s="174">
        <v>0</v>
      </c>
      <c r="G38" s="173">
        <v>16.18</v>
      </c>
      <c r="I38" s="140"/>
      <c r="K38" s="163"/>
    </row>
    <row r="39" spans="1:11" ht="15">
      <c r="A39" s="140"/>
      <c r="C39" s="163"/>
      <c r="E39" s="144" t="s">
        <v>70</v>
      </c>
      <c r="F39" s="174">
        <v>5280</v>
      </c>
      <c r="G39" s="173">
        <v>510.85</v>
      </c>
      <c r="I39" s="140"/>
      <c r="K39" s="163"/>
    </row>
    <row r="40" spans="1:11" ht="15">
      <c r="A40" s="140"/>
      <c r="C40" s="163"/>
      <c r="E40" s="142" t="s">
        <v>71</v>
      </c>
      <c r="F40" s="172">
        <v>40</v>
      </c>
      <c r="G40" s="173">
        <v>19.93</v>
      </c>
      <c r="I40" s="140"/>
      <c r="K40" s="163"/>
    </row>
    <row r="41" spans="1:11" ht="15">
      <c r="A41" s="140"/>
      <c r="C41" s="163"/>
      <c r="E41" s="144" t="s">
        <v>72</v>
      </c>
      <c r="F41" s="172">
        <v>400</v>
      </c>
      <c r="G41" s="173">
        <v>53.69</v>
      </c>
      <c r="I41" s="140"/>
      <c r="K41" s="163"/>
    </row>
    <row r="42" spans="1:11" ht="15">
      <c r="A42" s="140"/>
      <c r="C42" s="163"/>
      <c r="E42" s="144" t="s">
        <v>73</v>
      </c>
      <c r="F42" s="172">
        <v>0</v>
      </c>
      <c r="G42" s="173">
        <v>16.18</v>
      </c>
      <c r="I42" s="140"/>
      <c r="K42" s="163"/>
    </row>
    <row r="43" spans="1:11" ht="15">
      <c r="A43" s="140"/>
      <c r="C43" s="163"/>
      <c r="E43" s="144" t="s">
        <v>74</v>
      </c>
      <c r="F43" s="172">
        <v>223</v>
      </c>
      <c r="G43" s="173">
        <v>28.86</v>
      </c>
      <c r="I43" s="140"/>
      <c r="K43" s="163"/>
    </row>
    <row r="44" spans="1:11" ht="15">
      <c r="A44" s="140"/>
      <c r="C44" s="163"/>
      <c r="E44" s="142" t="s">
        <v>75</v>
      </c>
      <c r="F44" s="175">
        <v>513</v>
      </c>
      <c r="G44" s="176">
        <v>67.43</v>
      </c>
      <c r="I44" s="140"/>
      <c r="K44" s="163"/>
    </row>
    <row r="45" spans="1:11" ht="12.75">
      <c r="A45" s="140"/>
      <c r="C45" s="163"/>
      <c r="E45" s="140"/>
      <c r="G45" s="163"/>
      <c r="I45" s="140"/>
      <c r="K45" s="163"/>
    </row>
    <row r="46" spans="1:11" ht="13.5" thickBot="1">
      <c r="A46" s="140"/>
      <c r="C46" s="163"/>
      <c r="E46" s="140"/>
      <c r="G46" s="163"/>
      <c r="I46" s="140"/>
      <c r="K46" s="163"/>
    </row>
    <row r="47" spans="1:11" ht="13.5" thickBot="1">
      <c r="A47" s="145"/>
      <c r="B47" s="146">
        <f>SUM(B35:B46)</f>
        <v>16800</v>
      </c>
      <c r="C47" s="167">
        <f>SUM(C35:C46)</f>
        <v>151.15</v>
      </c>
      <c r="D47" s="146"/>
      <c r="E47" s="145"/>
      <c r="F47" s="146">
        <f>SUM(F35:F50)</f>
        <v>8864</v>
      </c>
      <c r="G47" s="167">
        <f>SUM(G35:G50)</f>
        <v>1161.73</v>
      </c>
      <c r="H47" s="146"/>
      <c r="I47" s="145"/>
      <c r="J47" s="146">
        <f>SUM(J35:J46)</f>
        <v>1065.2</v>
      </c>
      <c r="K47" s="167">
        <f>SUM(K35:K46)</f>
        <v>1864.1</v>
      </c>
    </row>
    <row r="48" ht="13.5" thickBot="1"/>
    <row r="49" spans="1:11" ht="12.75">
      <c r="A49" s="187" t="s">
        <v>60</v>
      </c>
      <c r="B49" s="188"/>
      <c r="C49" s="189"/>
      <c r="D49" s="154"/>
      <c r="E49" s="190" t="s">
        <v>61</v>
      </c>
      <c r="F49" s="191"/>
      <c r="G49" s="192"/>
      <c r="H49" s="154"/>
      <c r="I49" s="187" t="s">
        <v>62</v>
      </c>
      <c r="J49" s="188"/>
      <c r="K49" s="189"/>
    </row>
    <row r="50" spans="1:11" ht="12.75">
      <c r="A50" s="168" t="s">
        <v>63</v>
      </c>
      <c r="B50" s="153" t="s">
        <v>9</v>
      </c>
      <c r="C50" s="169" t="s">
        <v>6</v>
      </c>
      <c r="D50" s="154"/>
      <c r="E50" s="136" t="s">
        <v>63</v>
      </c>
      <c r="F50" s="133" t="s">
        <v>64</v>
      </c>
      <c r="G50" s="155" t="s">
        <v>6</v>
      </c>
      <c r="H50" s="154"/>
      <c r="I50" s="168" t="s">
        <v>65</v>
      </c>
      <c r="J50" s="153" t="s">
        <v>9</v>
      </c>
      <c r="K50" s="169" t="s">
        <v>6</v>
      </c>
    </row>
    <row r="51" spans="1:11" ht="15">
      <c r="A51" s="140">
        <v>3</v>
      </c>
      <c r="B51">
        <v>30100</v>
      </c>
      <c r="C51" s="163">
        <v>160.25</v>
      </c>
      <c r="E51" s="142" t="s">
        <v>66</v>
      </c>
      <c r="F51" s="143">
        <v>1320</v>
      </c>
      <c r="G51" s="159">
        <v>162.85</v>
      </c>
      <c r="I51" s="140" t="s">
        <v>78</v>
      </c>
      <c r="J51">
        <v>675.2</v>
      </c>
      <c r="K51" s="163">
        <v>1249.12</v>
      </c>
    </row>
    <row r="52" spans="1:11" ht="15">
      <c r="A52" s="140">
        <v>23</v>
      </c>
      <c r="B52">
        <v>1900</v>
      </c>
      <c r="C52" s="163">
        <v>32</v>
      </c>
      <c r="E52" s="144" t="s">
        <v>67</v>
      </c>
      <c r="F52" s="143">
        <v>1261</v>
      </c>
      <c r="G52" s="159">
        <v>262.76</v>
      </c>
      <c r="I52" s="140" t="s">
        <v>76</v>
      </c>
      <c r="J52">
        <v>1200</v>
      </c>
      <c r="K52" s="163">
        <v>2220</v>
      </c>
    </row>
    <row r="53" spans="1:11" ht="15">
      <c r="A53" s="140">
        <v>47</v>
      </c>
      <c r="B53">
        <v>300</v>
      </c>
      <c r="C53" s="163">
        <v>32</v>
      </c>
      <c r="E53" s="144" t="s">
        <v>68</v>
      </c>
      <c r="F53" s="143">
        <v>846</v>
      </c>
      <c r="G53" s="159">
        <v>95.45</v>
      </c>
      <c r="I53" s="140"/>
      <c r="K53" s="163"/>
    </row>
    <row r="54" spans="1:11" ht="15">
      <c r="A54" s="140"/>
      <c r="C54" s="163"/>
      <c r="E54" s="144" t="s">
        <v>69</v>
      </c>
      <c r="F54" s="143">
        <v>0</v>
      </c>
      <c r="G54" s="159">
        <v>16.18</v>
      </c>
      <c r="I54" s="140"/>
      <c r="K54" s="163"/>
    </row>
    <row r="55" spans="1:11" ht="15">
      <c r="A55" s="140"/>
      <c r="C55" s="163"/>
      <c r="E55" s="144" t="s">
        <v>70</v>
      </c>
      <c r="F55" s="143">
        <v>4720</v>
      </c>
      <c r="G55" s="159">
        <v>478.93</v>
      </c>
      <c r="I55" s="140"/>
      <c r="K55" s="163"/>
    </row>
    <row r="56" spans="1:11" ht="15">
      <c r="A56" s="140"/>
      <c r="C56" s="163"/>
      <c r="E56" s="142" t="s">
        <v>71</v>
      </c>
      <c r="F56" s="143">
        <v>79</v>
      </c>
      <c r="G56" s="159">
        <v>23.76</v>
      </c>
      <c r="I56" s="140"/>
      <c r="K56" s="163"/>
    </row>
    <row r="57" spans="1:11" ht="15">
      <c r="A57" s="140"/>
      <c r="C57" s="163"/>
      <c r="E57" s="144" t="s">
        <v>72</v>
      </c>
      <c r="F57" s="143">
        <v>500</v>
      </c>
      <c r="G57" s="159">
        <v>64.31</v>
      </c>
      <c r="I57" s="140"/>
      <c r="K57" s="163"/>
    </row>
    <row r="58" spans="1:11" ht="15">
      <c r="A58" s="140"/>
      <c r="C58" s="163"/>
      <c r="E58" s="144" t="s">
        <v>73</v>
      </c>
      <c r="F58" s="143">
        <v>0</v>
      </c>
      <c r="G58" s="159">
        <v>16.18</v>
      </c>
      <c r="I58" s="140"/>
      <c r="K58" s="163"/>
    </row>
    <row r="59" spans="1:11" ht="15">
      <c r="A59" s="140"/>
      <c r="C59" s="163"/>
      <c r="E59" s="144" t="s">
        <v>74</v>
      </c>
      <c r="F59" s="143">
        <v>409</v>
      </c>
      <c r="G59" s="159">
        <v>45.16</v>
      </c>
      <c r="I59" s="140"/>
      <c r="K59" s="163"/>
    </row>
    <row r="60" spans="1:11" ht="15">
      <c r="A60" s="140"/>
      <c r="C60" s="163"/>
      <c r="E60" s="142" t="s">
        <v>75</v>
      </c>
      <c r="F60" s="143">
        <v>513</v>
      </c>
      <c r="G60" s="159">
        <v>68.58</v>
      </c>
      <c r="I60" s="140"/>
      <c r="K60" s="163"/>
    </row>
    <row r="61" spans="1:11" ht="12.75">
      <c r="A61" s="140"/>
      <c r="C61" s="163"/>
      <c r="E61" s="140"/>
      <c r="G61" s="163"/>
      <c r="I61" s="140"/>
      <c r="K61" s="163"/>
    </row>
    <row r="62" spans="1:11" ht="13.5" thickBot="1">
      <c r="A62" s="140"/>
      <c r="C62" s="163"/>
      <c r="E62" s="140"/>
      <c r="G62" s="163"/>
      <c r="I62" s="140"/>
      <c r="K62" s="163"/>
    </row>
    <row r="63" spans="1:11" ht="13.5" thickBot="1">
      <c r="A63" s="145"/>
      <c r="B63" s="146">
        <f>SUM(B51:B62)</f>
        <v>32300</v>
      </c>
      <c r="C63" s="167">
        <f>SUM(C51:C62)</f>
        <v>224.25</v>
      </c>
      <c r="D63" s="146"/>
      <c r="E63" s="145"/>
      <c r="F63" s="146">
        <f>SUM(F51:F66)</f>
        <v>9648</v>
      </c>
      <c r="G63" s="167">
        <f>SUM(G51:G66)</f>
        <v>1234.16</v>
      </c>
      <c r="H63" s="146"/>
      <c r="I63" s="145"/>
      <c r="J63" s="146">
        <f>SUM(J51:J61)</f>
        <v>1875.2</v>
      </c>
      <c r="K63" s="167">
        <f>SUM(K51:K61)</f>
        <v>3469.12</v>
      </c>
    </row>
    <row r="64" ht="13.5" thickBot="1"/>
    <row r="65" spans="1:11" ht="12.75">
      <c r="A65" s="187" t="s">
        <v>60</v>
      </c>
      <c r="B65" s="188"/>
      <c r="C65" s="189"/>
      <c r="D65" s="177"/>
      <c r="E65" s="190" t="s">
        <v>61</v>
      </c>
      <c r="F65" s="191"/>
      <c r="G65" s="192"/>
      <c r="H65" s="154"/>
      <c r="I65" s="187" t="s">
        <v>62</v>
      </c>
      <c r="J65" s="188"/>
      <c r="K65" s="189"/>
    </row>
    <row r="66" spans="1:11" ht="12.75">
      <c r="A66" s="168" t="s">
        <v>63</v>
      </c>
      <c r="B66" s="153" t="s">
        <v>9</v>
      </c>
      <c r="C66" s="169" t="s">
        <v>6</v>
      </c>
      <c r="D66" s="177"/>
      <c r="E66" s="136" t="s">
        <v>63</v>
      </c>
      <c r="F66" s="133" t="s">
        <v>64</v>
      </c>
      <c r="G66" s="155" t="s">
        <v>6</v>
      </c>
      <c r="H66" s="154"/>
      <c r="I66" s="168" t="s">
        <v>65</v>
      </c>
      <c r="J66" s="153" t="s">
        <v>9</v>
      </c>
      <c r="K66" s="169" t="s">
        <v>6</v>
      </c>
    </row>
    <row r="67" spans="1:11" ht="15">
      <c r="A67" s="140">
        <v>3</v>
      </c>
      <c r="B67">
        <v>20000</v>
      </c>
      <c r="C67" s="163">
        <v>112.04</v>
      </c>
      <c r="D67" s="141"/>
      <c r="E67" s="142" t="s">
        <v>66</v>
      </c>
      <c r="F67" s="143">
        <v>1200</v>
      </c>
      <c r="G67" s="159">
        <v>135.64</v>
      </c>
      <c r="I67" s="140" t="s">
        <v>76</v>
      </c>
      <c r="J67">
        <v>875</v>
      </c>
      <c r="K67" s="163">
        <v>1618.94</v>
      </c>
    </row>
    <row r="68" spans="1:11" ht="15">
      <c r="A68" s="140">
        <v>23</v>
      </c>
      <c r="B68">
        <v>2000</v>
      </c>
      <c r="C68" s="163">
        <v>32.5</v>
      </c>
      <c r="D68" s="141"/>
      <c r="E68" s="144" t="s">
        <v>67</v>
      </c>
      <c r="F68" s="143">
        <v>1726</v>
      </c>
      <c r="G68" s="159">
        <v>273.44</v>
      </c>
      <c r="I68" s="140" t="s">
        <v>77</v>
      </c>
      <c r="J68">
        <v>200</v>
      </c>
      <c r="K68" s="163">
        <v>370</v>
      </c>
    </row>
    <row r="69" spans="1:11" ht="15">
      <c r="A69" s="140">
        <v>47</v>
      </c>
      <c r="B69">
        <v>300</v>
      </c>
      <c r="C69" s="163">
        <v>32.5</v>
      </c>
      <c r="D69" s="141"/>
      <c r="E69" s="144" t="s">
        <v>68</v>
      </c>
      <c r="F69" s="143">
        <v>872</v>
      </c>
      <c r="G69" s="159">
        <v>97.79</v>
      </c>
      <c r="I69" s="140" t="s">
        <v>76</v>
      </c>
      <c r="J69">
        <v>1290</v>
      </c>
      <c r="K69" s="163">
        <v>2386.5</v>
      </c>
    </row>
    <row r="70" spans="1:11" ht="15">
      <c r="A70" s="140"/>
      <c r="C70" s="163"/>
      <c r="D70" s="141"/>
      <c r="E70" s="144" t="s">
        <v>69</v>
      </c>
      <c r="F70" s="143">
        <v>0</v>
      </c>
      <c r="G70" s="159">
        <v>16.18</v>
      </c>
      <c r="I70" s="140" t="s">
        <v>76</v>
      </c>
      <c r="J70">
        <v>1000</v>
      </c>
      <c r="K70" s="163">
        <v>1850</v>
      </c>
    </row>
    <row r="71" spans="1:11" ht="15">
      <c r="A71" s="140"/>
      <c r="C71" s="163"/>
      <c r="D71" s="141"/>
      <c r="E71" s="144" t="s">
        <v>70</v>
      </c>
      <c r="F71" s="143">
        <v>5600</v>
      </c>
      <c r="G71" s="159">
        <v>484.8</v>
      </c>
      <c r="I71" s="140"/>
      <c r="K71" s="163"/>
    </row>
    <row r="72" spans="1:11" ht="15">
      <c r="A72" s="140"/>
      <c r="C72" s="163"/>
      <c r="D72" s="141"/>
      <c r="E72" s="142" t="s">
        <v>71</v>
      </c>
      <c r="F72" s="143">
        <v>22</v>
      </c>
      <c r="G72" s="159">
        <v>42</v>
      </c>
      <c r="I72" s="140"/>
      <c r="K72" s="163"/>
    </row>
    <row r="73" spans="1:11" ht="15">
      <c r="A73" s="140"/>
      <c r="C73" s="163"/>
      <c r="D73" s="141"/>
      <c r="E73" s="144" t="s">
        <v>72</v>
      </c>
      <c r="F73" s="143">
        <v>500</v>
      </c>
      <c r="G73" s="159">
        <v>62.99</v>
      </c>
      <c r="I73" s="140"/>
      <c r="K73" s="163"/>
    </row>
    <row r="74" spans="1:11" ht="15">
      <c r="A74" s="140"/>
      <c r="C74" s="163"/>
      <c r="D74" s="141"/>
      <c r="E74" s="144" t="s">
        <v>73</v>
      </c>
      <c r="F74" s="143">
        <v>0</v>
      </c>
      <c r="G74" s="159">
        <v>16.18</v>
      </c>
      <c r="I74" s="140"/>
      <c r="K74" s="163"/>
    </row>
    <row r="75" spans="1:11" ht="15">
      <c r="A75" s="140"/>
      <c r="C75" s="163"/>
      <c r="D75" s="141"/>
      <c r="E75" s="144" t="s">
        <v>74</v>
      </c>
      <c r="F75" s="143">
        <v>442</v>
      </c>
      <c r="G75" s="159">
        <v>46.71</v>
      </c>
      <c r="I75" s="140"/>
      <c r="K75" s="163"/>
    </row>
    <row r="76" spans="1:11" ht="15">
      <c r="A76" s="140"/>
      <c r="C76" s="163"/>
      <c r="D76" s="141"/>
      <c r="E76" s="142" t="s">
        <v>75</v>
      </c>
      <c r="F76" s="143">
        <v>513</v>
      </c>
      <c r="G76" s="159">
        <v>68.58</v>
      </c>
      <c r="I76" s="140"/>
      <c r="K76" s="163"/>
    </row>
    <row r="77" spans="1:11" ht="12.75">
      <c r="A77" s="140"/>
      <c r="C77" s="163"/>
      <c r="D77" s="141"/>
      <c r="E77" s="178"/>
      <c r="G77" s="163"/>
      <c r="I77" s="140"/>
      <c r="K77" s="163"/>
    </row>
    <row r="78" spans="1:11" ht="13.5" thickBot="1">
      <c r="A78" s="140"/>
      <c r="C78" s="163"/>
      <c r="D78" s="141"/>
      <c r="E78" s="178"/>
      <c r="G78" s="163"/>
      <c r="I78" s="140"/>
      <c r="K78" s="163"/>
    </row>
    <row r="79" spans="1:11" ht="13.5" thickBot="1">
      <c r="A79" s="145"/>
      <c r="B79" s="146">
        <f>SUM(B67:B78)</f>
        <v>22300</v>
      </c>
      <c r="C79" s="167">
        <f>SUM(C67:C78)</f>
        <v>177.04000000000002</v>
      </c>
      <c r="D79" s="147"/>
      <c r="E79" s="179"/>
      <c r="F79" s="146">
        <f>SUM(F67:F78)</f>
        <v>10875</v>
      </c>
      <c r="G79" s="167">
        <f>SUM(G67:G78)</f>
        <v>1244.31</v>
      </c>
      <c r="H79" s="146"/>
      <c r="I79" s="145"/>
      <c r="J79" s="146">
        <f>SUM(J67:J78)</f>
        <v>3365</v>
      </c>
      <c r="K79" s="167">
        <f>SUM(K67:K78)</f>
        <v>6225.4400000000005</v>
      </c>
    </row>
    <row r="80" ht="13.5" thickBot="1"/>
    <row r="81" spans="1:11" ht="12.75">
      <c r="A81" s="187" t="s">
        <v>60</v>
      </c>
      <c r="B81" s="188"/>
      <c r="C81" s="189"/>
      <c r="D81" s="154"/>
      <c r="E81" s="190" t="s">
        <v>61</v>
      </c>
      <c r="F81" s="191"/>
      <c r="G81" s="192"/>
      <c r="H81" s="154"/>
      <c r="I81" s="187" t="s">
        <v>62</v>
      </c>
      <c r="J81" s="188"/>
      <c r="K81" s="189"/>
    </row>
    <row r="82" spans="1:11" ht="12.75">
      <c r="A82" s="168" t="s">
        <v>63</v>
      </c>
      <c r="B82" s="153" t="s">
        <v>9</v>
      </c>
      <c r="C82" s="169" t="s">
        <v>6</v>
      </c>
      <c r="D82" s="154"/>
      <c r="E82" s="136" t="s">
        <v>63</v>
      </c>
      <c r="F82" s="133" t="s">
        <v>64</v>
      </c>
      <c r="G82" s="155" t="s">
        <v>6</v>
      </c>
      <c r="H82" s="154"/>
      <c r="I82" s="168" t="s">
        <v>65</v>
      </c>
      <c r="J82" s="153" t="s">
        <v>9</v>
      </c>
      <c r="K82" s="169" t="s">
        <v>6</v>
      </c>
    </row>
    <row r="83" spans="1:11" ht="15">
      <c r="A83" s="140">
        <v>3</v>
      </c>
      <c r="B83">
        <v>3400</v>
      </c>
      <c r="C83" s="163">
        <v>38.24</v>
      </c>
      <c r="E83" s="142" t="s">
        <v>66</v>
      </c>
      <c r="F83" s="143">
        <v>1200</v>
      </c>
      <c r="G83" s="159">
        <v>136.04</v>
      </c>
      <c r="I83" s="140" t="s">
        <v>78</v>
      </c>
      <c r="J83">
        <v>900</v>
      </c>
      <c r="K83" s="163">
        <v>1665</v>
      </c>
    </row>
    <row r="84" spans="1:11" ht="15">
      <c r="A84" s="140">
        <v>23</v>
      </c>
      <c r="B84">
        <v>16500</v>
      </c>
      <c r="C84" s="163">
        <v>95.7</v>
      </c>
      <c r="E84" s="144" t="s">
        <v>67</v>
      </c>
      <c r="F84" s="143">
        <v>865</v>
      </c>
      <c r="G84" s="159">
        <v>243.59</v>
      </c>
      <c r="I84" s="140" t="s">
        <v>77</v>
      </c>
      <c r="J84">
        <v>167.1</v>
      </c>
      <c r="K84" s="163">
        <v>309.14</v>
      </c>
    </row>
    <row r="85" spans="1:11" ht="15">
      <c r="A85" s="140">
        <v>47</v>
      </c>
      <c r="B85">
        <v>400</v>
      </c>
      <c r="C85" s="163">
        <v>32.5</v>
      </c>
      <c r="E85" s="144" t="s">
        <v>68</v>
      </c>
      <c r="F85" s="143">
        <v>927</v>
      </c>
      <c r="G85" s="159">
        <v>103.57</v>
      </c>
      <c r="I85" s="140" t="s">
        <v>79</v>
      </c>
      <c r="J85">
        <v>600</v>
      </c>
      <c r="K85" s="163">
        <v>1110.19</v>
      </c>
    </row>
    <row r="86" spans="1:11" ht="15">
      <c r="A86" s="140"/>
      <c r="C86" s="163"/>
      <c r="E86" s="144" t="s">
        <v>69</v>
      </c>
      <c r="F86" s="143">
        <v>0</v>
      </c>
      <c r="G86" s="159">
        <v>16.18</v>
      </c>
      <c r="I86" s="140"/>
      <c r="K86" s="163"/>
    </row>
    <row r="87" spans="1:11" ht="15">
      <c r="A87" s="140"/>
      <c r="C87" s="163"/>
      <c r="E87" s="144" t="s">
        <v>70</v>
      </c>
      <c r="F87" s="143">
        <v>5120</v>
      </c>
      <c r="G87" s="159">
        <v>466</v>
      </c>
      <c r="I87" s="140"/>
      <c r="K87" s="163"/>
    </row>
    <row r="88" spans="1:11" ht="15">
      <c r="A88" s="140"/>
      <c r="C88" s="163"/>
      <c r="E88" s="142" t="s">
        <v>71</v>
      </c>
      <c r="F88" s="143">
        <v>59</v>
      </c>
      <c r="G88" s="159">
        <v>21.74</v>
      </c>
      <c r="I88" s="140"/>
      <c r="K88" s="163"/>
    </row>
    <row r="89" spans="1:11" ht="15">
      <c r="A89" s="140"/>
      <c r="C89" s="163"/>
      <c r="E89" s="144" t="s">
        <v>72</v>
      </c>
      <c r="F89" s="143">
        <v>600</v>
      </c>
      <c r="G89" s="159">
        <v>72.7</v>
      </c>
      <c r="I89" s="140"/>
      <c r="K89" s="163"/>
    </row>
    <row r="90" spans="1:11" ht="15">
      <c r="A90" s="140"/>
      <c r="C90" s="163"/>
      <c r="E90" s="144" t="s">
        <v>73</v>
      </c>
      <c r="F90" s="143">
        <v>0</v>
      </c>
      <c r="G90" s="159">
        <v>16.18</v>
      </c>
      <c r="I90" s="140"/>
      <c r="K90" s="163"/>
    </row>
    <row r="91" spans="1:11" ht="15">
      <c r="A91" s="140"/>
      <c r="C91" s="163"/>
      <c r="E91" s="144" t="s">
        <v>74</v>
      </c>
      <c r="F91" s="143">
        <v>279</v>
      </c>
      <c r="G91" s="159">
        <v>33.58</v>
      </c>
      <c r="I91" s="140"/>
      <c r="K91" s="163"/>
    </row>
    <row r="92" spans="1:11" ht="15">
      <c r="A92" s="140"/>
      <c r="C92" s="163"/>
      <c r="E92" s="142" t="s">
        <v>75</v>
      </c>
      <c r="F92">
        <v>513</v>
      </c>
      <c r="G92" s="139">
        <v>67.65</v>
      </c>
      <c r="I92" s="140"/>
      <c r="K92" s="163"/>
    </row>
    <row r="93" spans="1:11" ht="12.75">
      <c r="A93" s="140"/>
      <c r="C93" s="163"/>
      <c r="E93" s="140"/>
      <c r="G93" s="163"/>
      <c r="I93" s="140"/>
      <c r="K93" s="163"/>
    </row>
    <row r="94" spans="1:11" ht="13.5" thickBot="1">
      <c r="A94" s="140"/>
      <c r="C94" s="163"/>
      <c r="E94" s="140"/>
      <c r="G94" s="163"/>
      <c r="I94" s="140"/>
      <c r="K94" s="163"/>
    </row>
    <row r="95" spans="1:11" ht="13.5" thickBot="1">
      <c r="A95" s="145"/>
      <c r="B95" s="146">
        <f>SUM(B83:B94)</f>
        <v>20300</v>
      </c>
      <c r="C95" s="167">
        <f>SUM(C83:C94)</f>
        <v>166.44</v>
      </c>
      <c r="D95" s="146"/>
      <c r="E95" s="145"/>
      <c r="F95" s="146">
        <f>SUM(F83:F94)</f>
        <v>9563</v>
      </c>
      <c r="G95" s="167">
        <f>SUM(G83:G94)</f>
        <v>1177.23</v>
      </c>
      <c r="H95" s="146"/>
      <c r="I95" s="145"/>
      <c r="J95" s="146">
        <f>SUM(J83:J94)</f>
        <v>1667.1</v>
      </c>
      <c r="K95" s="167">
        <f>SUM(K83:K94)</f>
        <v>3084.33</v>
      </c>
    </row>
    <row r="96" ht="13.5" thickBot="1">
      <c r="G96" s="141"/>
    </row>
    <row r="97" spans="1:11" ht="12.75">
      <c r="A97" s="187" t="s">
        <v>60</v>
      </c>
      <c r="B97" s="188"/>
      <c r="C97" s="189"/>
      <c r="D97" s="177"/>
      <c r="E97" s="190" t="s">
        <v>61</v>
      </c>
      <c r="F97" s="191"/>
      <c r="G97" s="192"/>
      <c r="H97" s="154"/>
      <c r="I97" s="187" t="s">
        <v>62</v>
      </c>
      <c r="J97" s="188"/>
      <c r="K97" s="189"/>
    </row>
    <row r="98" spans="1:11" ht="12.75">
      <c r="A98" s="168" t="s">
        <v>63</v>
      </c>
      <c r="B98" s="153" t="s">
        <v>9</v>
      </c>
      <c r="C98" s="169" t="s">
        <v>6</v>
      </c>
      <c r="D98" s="177"/>
      <c r="E98" s="136" t="s">
        <v>63</v>
      </c>
      <c r="F98" s="133" t="s">
        <v>64</v>
      </c>
      <c r="G98" s="155" t="s">
        <v>6</v>
      </c>
      <c r="H98" s="154"/>
      <c r="I98" s="168" t="s">
        <v>65</v>
      </c>
      <c r="J98" s="153" t="s">
        <v>9</v>
      </c>
      <c r="K98" s="169" t="s">
        <v>6</v>
      </c>
    </row>
    <row r="99" spans="1:11" ht="15">
      <c r="A99" s="140">
        <v>3</v>
      </c>
      <c r="B99">
        <v>25500</v>
      </c>
      <c r="C99" s="163">
        <v>140.09</v>
      </c>
      <c r="D99" s="141"/>
      <c r="E99" s="142" t="s">
        <v>66</v>
      </c>
      <c r="F99" s="143">
        <v>720</v>
      </c>
      <c r="G99" s="159">
        <v>87.57</v>
      </c>
      <c r="I99" s="140" t="s">
        <v>80</v>
      </c>
      <c r="J99" t="s">
        <v>80</v>
      </c>
      <c r="K99" s="163" t="s">
        <v>80</v>
      </c>
    </row>
    <row r="100" spans="1:11" ht="15">
      <c r="A100" s="140">
        <v>23</v>
      </c>
      <c r="B100">
        <v>7300</v>
      </c>
      <c r="C100" s="163">
        <v>54.72</v>
      </c>
      <c r="D100" s="141"/>
      <c r="E100" s="144" t="s">
        <v>67</v>
      </c>
      <c r="F100" s="143">
        <v>548</v>
      </c>
      <c r="G100" s="159">
        <v>217.91</v>
      </c>
      <c r="I100" s="140"/>
      <c r="K100" s="163"/>
    </row>
    <row r="101" spans="1:11" ht="15">
      <c r="A101" s="140">
        <v>47</v>
      </c>
      <c r="B101">
        <v>300</v>
      </c>
      <c r="C101" s="163">
        <v>32.5</v>
      </c>
      <c r="D101" s="141"/>
      <c r="E101" s="144" t="s">
        <v>68</v>
      </c>
      <c r="F101" s="143">
        <v>835</v>
      </c>
      <c r="G101" s="159">
        <v>98.75</v>
      </c>
      <c r="I101" s="140"/>
      <c r="K101" s="163"/>
    </row>
    <row r="102" spans="1:11" ht="15">
      <c r="A102" s="140"/>
      <c r="C102" s="163"/>
      <c r="D102" s="141"/>
      <c r="E102" s="144" t="s">
        <v>69</v>
      </c>
      <c r="F102" s="143">
        <v>0</v>
      </c>
      <c r="G102" s="159">
        <v>16.18</v>
      </c>
      <c r="I102" s="140"/>
      <c r="K102" s="163"/>
    </row>
    <row r="103" spans="1:11" ht="15">
      <c r="A103" s="140"/>
      <c r="C103" s="163"/>
      <c r="D103" s="141"/>
      <c r="E103" s="144" t="s">
        <v>70</v>
      </c>
      <c r="F103" s="143">
        <v>4080</v>
      </c>
      <c r="G103" s="159">
        <v>466.25</v>
      </c>
      <c r="I103" s="140"/>
      <c r="K103" s="163"/>
    </row>
    <row r="104" spans="1:11" ht="15">
      <c r="A104" s="140"/>
      <c r="C104" s="163"/>
      <c r="D104" s="141"/>
      <c r="E104" s="142" t="s">
        <v>71</v>
      </c>
      <c r="F104" s="143">
        <v>35</v>
      </c>
      <c r="G104" s="159">
        <v>19.64</v>
      </c>
      <c r="I104" s="140"/>
      <c r="K104" s="163"/>
    </row>
    <row r="105" spans="1:11" ht="15">
      <c r="A105" s="140"/>
      <c r="C105" s="163"/>
      <c r="D105" s="141"/>
      <c r="E105" s="144" t="s">
        <v>72</v>
      </c>
      <c r="F105" s="143">
        <v>200</v>
      </c>
      <c r="G105" s="159">
        <v>36</v>
      </c>
      <c r="I105" s="140"/>
      <c r="K105" s="163"/>
    </row>
    <row r="106" spans="1:11" ht="15">
      <c r="A106" s="140"/>
      <c r="C106" s="163"/>
      <c r="D106" s="141"/>
      <c r="E106" s="144" t="s">
        <v>73</v>
      </c>
      <c r="F106" s="143">
        <v>2</v>
      </c>
      <c r="G106" s="159">
        <v>16.37</v>
      </c>
      <c r="I106" s="140"/>
      <c r="K106" s="163"/>
    </row>
    <row r="107" spans="1:11" ht="15">
      <c r="A107" s="140"/>
      <c r="C107" s="163"/>
      <c r="D107" s="141"/>
      <c r="E107" s="144" t="s">
        <v>74</v>
      </c>
      <c r="F107" s="143">
        <v>236</v>
      </c>
      <c r="G107" s="159">
        <v>30.46</v>
      </c>
      <c r="I107" s="140"/>
      <c r="K107" s="163"/>
    </row>
    <row r="108" spans="1:11" ht="15">
      <c r="A108" s="140"/>
      <c r="C108" s="163"/>
      <c r="D108" s="141"/>
      <c r="E108" s="142" t="s">
        <v>75</v>
      </c>
      <c r="F108" s="143">
        <v>513</v>
      </c>
      <c r="G108" s="159">
        <v>69.63</v>
      </c>
      <c r="I108" s="140"/>
      <c r="K108" s="163"/>
    </row>
    <row r="109" spans="1:11" ht="12.75">
      <c r="A109" s="140"/>
      <c r="C109" s="163"/>
      <c r="D109" s="141"/>
      <c r="E109" s="178"/>
      <c r="G109" s="163"/>
      <c r="I109" s="140"/>
      <c r="K109" s="139"/>
    </row>
    <row r="110" spans="1:11" ht="13.5" thickBot="1">
      <c r="A110" s="140"/>
      <c r="C110" s="139"/>
      <c r="D110" s="141"/>
      <c r="E110" s="178"/>
      <c r="G110" s="163"/>
      <c r="I110" s="140"/>
      <c r="K110" s="139"/>
    </row>
    <row r="111" spans="1:11" ht="13.5" thickBot="1">
      <c r="A111" s="145"/>
      <c r="B111" s="146">
        <f>SUM(B99:B110)</f>
        <v>33100</v>
      </c>
      <c r="C111" s="167">
        <f>SUM(C99:C110)</f>
        <v>227.31</v>
      </c>
      <c r="D111" s="146"/>
      <c r="E111" s="145"/>
      <c r="F111" s="146">
        <f>SUM(F99:F110)</f>
        <v>7169</v>
      </c>
      <c r="G111" s="167">
        <f>SUM(G99:G110)</f>
        <v>1058.7600000000002</v>
      </c>
      <c r="H111" s="146"/>
      <c r="I111" s="145"/>
      <c r="J111" s="146">
        <f>SUM(J99:J110)</f>
        <v>0</v>
      </c>
      <c r="K111" s="167">
        <f>SUM(K99:K110)</f>
        <v>0</v>
      </c>
    </row>
    <row r="114" spans="1:11" ht="12.75">
      <c r="A114" s="193" t="s">
        <v>60</v>
      </c>
      <c r="B114" s="193"/>
      <c r="C114" s="193"/>
      <c r="D114" s="153"/>
      <c r="E114" s="194" t="s">
        <v>61</v>
      </c>
      <c r="F114" s="194"/>
      <c r="G114" s="194"/>
      <c r="H114" s="180"/>
      <c r="I114" s="193" t="s">
        <v>62</v>
      </c>
      <c r="J114" s="193"/>
      <c r="K114" s="193"/>
    </row>
    <row r="115" spans="1:11" ht="13.5" thickBot="1">
      <c r="A115" s="156" t="s">
        <v>63</v>
      </c>
      <c r="B115" s="156" t="s">
        <v>9</v>
      </c>
      <c r="C115" s="156" t="s">
        <v>6</v>
      </c>
      <c r="D115" s="153"/>
      <c r="E115" s="181" t="s">
        <v>63</v>
      </c>
      <c r="F115" s="181" t="s">
        <v>64</v>
      </c>
      <c r="G115" s="181" t="s">
        <v>6</v>
      </c>
      <c r="H115" s="180"/>
      <c r="I115" s="156" t="s">
        <v>65</v>
      </c>
      <c r="J115" s="156" t="s">
        <v>9</v>
      </c>
      <c r="K115" s="156" t="s">
        <v>6</v>
      </c>
    </row>
    <row r="116" spans="1:11" ht="15">
      <c r="A116" s="160">
        <v>3</v>
      </c>
      <c r="B116" s="161">
        <v>67000</v>
      </c>
      <c r="C116" s="162">
        <v>358.74</v>
      </c>
      <c r="D116" s="141"/>
      <c r="E116" s="182" t="s">
        <v>66</v>
      </c>
      <c r="F116" s="183">
        <v>1040</v>
      </c>
      <c r="G116" s="184">
        <v>164.87</v>
      </c>
      <c r="I116" s="160" t="s">
        <v>80</v>
      </c>
      <c r="J116" s="161" t="s">
        <v>80</v>
      </c>
      <c r="K116" s="162" t="s">
        <v>80</v>
      </c>
    </row>
    <row r="117" spans="1:11" ht="15">
      <c r="A117" s="140">
        <v>23</v>
      </c>
      <c r="B117">
        <v>24600</v>
      </c>
      <c r="C117" s="163">
        <v>135.5</v>
      </c>
      <c r="D117" s="141"/>
      <c r="E117" s="144" t="s">
        <v>67</v>
      </c>
      <c r="F117" s="143">
        <v>402</v>
      </c>
      <c r="G117" s="159">
        <v>137.2</v>
      </c>
      <c r="I117" s="140"/>
      <c r="K117" s="163"/>
    </row>
    <row r="118" spans="1:11" ht="15">
      <c r="A118" s="140">
        <v>47</v>
      </c>
      <c r="B118">
        <v>400</v>
      </c>
      <c r="C118" s="163">
        <v>32.5</v>
      </c>
      <c r="D118" s="141"/>
      <c r="E118" s="144" t="s">
        <v>68</v>
      </c>
      <c r="F118" s="143">
        <v>347</v>
      </c>
      <c r="G118" s="159">
        <v>96.92</v>
      </c>
      <c r="I118" s="140"/>
      <c r="K118" s="163"/>
    </row>
    <row r="119" spans="1:11" ht="15">
      <c r="A119" s="140"/>
      <c r="C119" s="163"/>
      <c r="D119" s="141"/>
      <c r="E119" s="144" t="s">
        <v>69</v>
      </c>
      <c r="F119" s="143">
        <v>0</v>
      </c>
      <c r="G119" s="159">
        <v>16.18</v>
      </c>
      <c r="I119" s="140"/>
      <c r="K119" s="163"/>
    </row>
    <row r="120" spans="1:11" ht="15">
      <c r="A120" s="140"/>
      <c r="C120" s="163"/>
      <c r="D120" s="141"/>
      <c r="E120" s="144" t="s">
        <v>70</v>
      </c>
      <c r="F120" s="143">
        <v>5120</v>
      </c>
      <c r="G120" s="159">
        <v>760.37</v>
      </c>
      <c r="I120" s="140"/>
      <c r="K120" s="163"/>
    </row>
    <row r="121" spans="1:11" ht="15">
      <c r="A121" s="140"/>
      <c r="C121" s="163"/>
      <c r="D121" s="141"/>
      <c r="E121" s="142" t="s">
        <v>71</v>
      </c>
      <c r="F121" s="143">
        <v>47</v>
      </c>
      <c r="G121" s="159">
        <v>21.48</v>
      </c>
      <c r="I121" s="140"/>
      <c r="K121" s="163"/>
    </row>
    <row r="122" spans="1:11" ht="15">
      <c r="A122" s="140"/>
      <c r="C122" s="163"/>
      <c r="D122" s="141"/>
      <c r="E122" s="144" t="s">
        <v>72</v>
      </c>
      <c r="F122" s="143">
        <v>300</v>
      </c>
      <c r="G122" s="159">
        <v>45.76</v>
      </c>
      <c r="I122" s="140"/>
      <c r="K122" s="163"/>
    </row>
    <row r="123" spans="1:11" ht="15">
      <c r="A123" s="140"/>
      <c r="C123" s="163"/>
      <c r="D123" s="141"/>
      <c r="E123" s="144" t="s">
        <v>73</v>
      </c>
      <c r="F123" s="143">
        <v>307</v>
      </c>
      <c r="G123" s="159">
        <v>16.18</v>
      </c>
      <c r="I123" s="140"/>
      <c r="K123" s="163"/>
    </row>
    <row r="124" spans="1:11" ht="15">
      <c r="A124" s="140"/>
      <c r="C124" s="163"/>
      <c r="D124" s="141"/>
      <c r="E124" s="144" t="s">
        <v>74</v>
      </c>
      <c r="F124" s="143">
        <v>231</v>
      </c>
      <c r="G124" s="159">
        <v>37.51</v>
      </c>
      <c r="I124" s="140"/>
      <c r="K124" s="163"/>
    </row>
    <row r="125" spans="1:11" ht="15">
      <c r="A125" s="140"/>
      <c r="C125" s="163"/>
      <c r="D125" s="141"/>
      <c r="E125" s="142" t="s">
        <v>75</v>
      </c>
      <c r="F125" s="143">
        <v>513</v>
      </c>
      <c r="G125" s="159">
        <v>69.81</v>
      </c>
      <c r="I125" s="140"/>
      <c r="K125" s="163"/>
    </row>
    <row r="126" spans="1:11" ht="12.75">
      <c r="A126" s="140"/>
      <c r="C126" s="163"/>
      <c r="D126" s="141"/>
      <c r="E126" s="178"/>
      <c r="G126" s="163"/>
      <c r="I126" s="140"/>
      <c r="K126" s="163"/>
    </row>
    <row r="127" spans="1:11" ht="13.5" thickBot="1">
      <c r="A127" s="140"/>
      <c r="C127" s="163"/>
      <c r="D127" s="141"/>
      <c r="E127" s="178"/>
      <c r="G127" s="163"/>
      <c r="I127" s="140"/>
      <c r="K127" s="163"/>
    </row>
    <row r="128" spans="1:11" ht="13.5" thickBot="1">
      <c r="A128" s="145"/>
      <c r="B128" s="146">
        <f>SUM(B116:B127)</f>
        <v>92000</v>
      </c>
      <c r="C128" s="167">
        <f>SUM(C116:C127)</f>
        <v>526.74</v>
      </c>
      <c r="D128" s="147"/>
      <c r="E128" s="146"/>
      <c r="F128" s="145">
        <f>SUM(F116:F127)</f>
        <v>8307</v>
      </c>
      <c r="G128" s="147">
        <f>SUM(G116:G127)</f>
        <v>1366.28</v>
      </c>
      <c r="H128" s="146"/>
      <c r="I128" s="145"/>
      <c r="J128" s="146">
        <f>SUM(J116:J127)</f>
        <v>0</v>
      </c>
      <c r="K128" s="167">
        <f>SUM(K116:K127)</f>
        <v>0</v>
      </c>
    </row>
    <row r="129" ht="13.5" thickBot="1"/>
    <row r="130" spans="1:11" ht="12.75">
      <c r="A130" s="187" t="s">
        <v>60</v>
      </c>
      <c r="B130" s="188"/>
      <c r="C130" s="189"/>
      <c r="D130" s="185"/>
      <c r="E130" s="190" t="s">
        <v>61</v>
      </c>
      <c r="F130" s="191"/>
      <c r="G130" s="192"/>
      <c r="H130" s="152"/>
      <c r="I130" s="187" t="s">
        <v>62</v>
      </c>
      <c r="J130" s="188"/>
      <c r="K130" s="189"/>
    </row>
    <row r="131" spans="1:11" ht="12.75">
      <c r="A131" s="168" t="s">
        <v>63</v>
      </c>
      <c r="B131" s="153" t="s">
        <v>9</v>
      </c>
      <c r="C131" s="169" t="s">
        <v>6</v>
      </c>
      <c r="D131" s="185"/>
      <c r="E131" s="136" t="s">
        <v>63</v>
      </c>
      <c r="F131" s="133" t="s">
        <v>64</v>
      </c>
      <c r="G131" s="155" t="s">
        <v>6</v>
      </c>
      <c r="H131" s="152"/>
      <c r="I131" s="168" t="s">
        <v>65</v>
      </c>
      <c r="J131" s="153" t="s">
        <v>9</v>
      </c>
      <c r="K131" s="169" t="s">
        <v>6</v>
      </c>
    </row>
    <row r="132" spans="1:11" ht="15">
      <c r="A132" s="140">
        <v>3</v>
      </c>
      <c r="B132">
        <v>79100</v>
      </c>
      <c r="C132" s="163">
        <v>423.48</v>
      </c>
      <c r="D132" s="141"/>
      <c r="E132" s="142" t="s">
        <v>66</v>
      </c>
      <c r="F132" s="143">
        <v>1080</v>
      </c>
      <c r="G132" s="159">
        <v>150.8</v>
      </c>
      <c r="I132" s="140" t="s">
        <v>80</v>
      </c>
      <c r="J132" t="s">
        <v>80</v>
      </c>
      <c r="K132" s="163" t="s">
        <v>80</v>
      </c>
    </row>
    <row r="133" spans="1:11" ht="15">
      <c r="A133" s="140">
        <v>23</v>
      </c>
      <c r="B133">
        <v>8400</v>
      </c>
      <c r="C133" s="163">
        <v>59.4</v>
      </c>
      <c r="D133" s="141"/>
      <c r="E133" s="144" t="s">
        <v>67</v>
      </c>
      <c r="F133" s="143">
        <v>473</v>
      </c>
      <c r="G133" s="159">
        <v>172.18</v>
      </c>
      <c r="I133" s="140"/>
      <c r="K133" s="163"/>
    </row>
    <row r="134" spans="1:11" ht="15">
      <c r="A134" s="140">
        <v>47</v>
      </c>
      <c r="B134">
        <v>500</v>
      </c>
      <c r="C134" s="163">
        <v>32.5</v>
      </c>
      <c r="D134" s="141"/>
      <c r="E134" s="144" t="s">
        <v>68</v>
      </c>
      <c r="F134" s="143">
        <v>894</v>
      </c>
      <c r="G134" s="159">
        <v>128.32</v>
      </c>
      <c r="I134" s="140"/>
      <c r="K134" s="163"/>
    </row>
    <row r="135" spans="1:11" ht="15">
      <c r="A135" s="140"/>
      <c r="C135" s="163"/>
      <c r="D135" s="141"/>
      <c r="E135" s="144" t="s">
        <v>69</v>
      </c>
      <c r="F135" s="143">
        <v>0</v>
      </c>
      <c r="G135" s="159">
        <v>16.18</v>
      </c>
      <c r="I135" s="140"/>
      <c r="K135" s="163"/>
    </row>
    <row r="136" spans="1:11" ht="15">
      <c r="A136" s="140"/>
      <c r="C136" s="163"/>
      <c r="D136" s="141"/>
      <c r="E136" s="144" t="s">
        <v>70</v>
      </c>
      <c r="F136" s="143">
        <v>8640</v>
      </c>
      <c r="G136" s="159">
        <v>928.21</v>
      </c>
      <c r="I136" s="140"/>
      <c r="K136" s="163"/>
    </row>
    <row r="137" spans="1:11" ht="15">
      <c r="A137" s="140"/>
      <c r="C137" s="163"/>
      <c r="D137" s="141"/>
      <c r="E137" s="142" t="s">
        <v>71</v>
      </c>
      <c r="F137" s="143">
        <v>78</v>
      </c>
      <c r="G137" s="159">
        <v>26.03</v>
      </c>
      <c r="I137" s="140"/>
      <c r="K137" s="163"/>
    </row>
    <row r="138" spans="1:11" ht="15">
      <c r="A138" s="140"/>
      <c r="C138" s="163"/>
      <c r="D138" s="141"/>
      <c r="E138" s="144" t="s">
        <v>72</v>
      </c>
      <c r="F138" s="143">
        <v>300</v>
      </c>
      <c r="G138" s="159">
        <v>53.75</v>
      </c>
      <c r="I138" s="140"/>
      <c r="K138" s="163"/>
    </row>
    <row r="139" spans="1:11" ht="15">
      <c r="A139" s="140"/>
      <c r="C139" s="163"/>
      <c r="D139" s="141"/>
      <c r="E139" s="144" t="s">
        <v>73</v>
      </c>
      <c r="F139" s="143">
        <v>326</v>
      </c>
      <c r="G139" s="159">
        <v>57.35</v>
      </c>
      <c r="I139" s="140"/>
      <c r="K139" s="163"/>
    </row>
    <row r="140" spans="1:11" ht="15">
      <c r="A140" s="140"/>
      <c r="C140" s="163"/>
      <c r="D140" s="141"/>
      <c r="E140" s="144" t="s">
        <v>74</v>
      </c>
      <c r="F140" s="143">
        <v>358</v>
      </c>
      <c r="G140" s="159">
        <v>51.61</v>
      </c>
      <c r="I140" s="140"/>
      <c r="K140" s="163"/>
    </row>
    <row r="141" spans="1:11" ht="15">
      <c r="A141" s="140"/>
      <c r="C141" s="163"/>
      <c r="D141" s="141"/>
      <c r="E141" s="142" t="s">
        <v>75</v>
      </c>
      <c r="F141">
        <v>513</v>
      </c>
      <c r="G141" s="139">
        <v>83.54</v>
      </c>
      <c r="I141" s="140"/>
      <c r="K141" s="163"/>
    </row>
    <row r="142" spans="1:11" ht="12.75">
      <c r="A142" s="140"/>
      <c r="C142" s="163"/>
      <c r="D142" s="141"/>
      <c r="E142" s="178"/>
      <c r="G142" s="163"/>
      <c r="I142" s="140"/>
      <c r="K142" s="163"/>
    </row>
    <row r="143" spans="1:11" ht="13.5" thickBot="1">
      <c r="A143" s="140"/>
      <c r="C143" s="163"/>
      <c r="D143" s="141"/>
      <c r="E143" s="178"/>
      <c r="G143" s="163"/>
      <c r="I143" s="140"/>
      <c r="K143" s="163"/>
    </row>
    <row r="144" spans="1:11" ht="13.5" thickBot="1">
      <c r="A144" s="145"/>
      <c r="B144" s="146">
        <f>SUM(B132:B143)</f>
        <v>88000</v>
      </c>
      <c r="C144" s="147">
        <f>SUM(C132:C143)</f>
        <v>515.38</v>
      </c>
      <c r="D144" s="147"/>
      <c r="E144" s="147"/>
      <c r="F144" s="146">
        <f>SUM(F132:F143)</f>
        <v>12662</v>
      </c>
      <c r="G144" s="147">
        <f>SUM(G132:G143)</f>
        <v>1667.9699999999998</v>
      </c>
      <c r="H144" s="146"/>
      <c r="I144" s="146"/>
      <c r="J144" s="146">
        <f>SUM(J132:J143)</f>
        <v>0</v>
      </c>
      <c r="K144" s="167">
        <f>SUM(K132:K143)</f>
        <v>0</v>
      </c>
    </row>
    <row r="145" ht="13.5" thickBot="1"/>
    <row r="146" spans="1:11" ht="12.75">
      <c r="A146" s="187" t="s">
        <v>60</v>
      </c>
      <c r="B146" s="188"/>
      <c r="C146" s="189"/>
      <c r="D146" s="177"/>
      <c r="E146" s="190" t="s">
        <v>61</v>
      </c>
      <c r="F146" s="191"/>
      <c r="G146" s="192"/>
      <c r="H146" s="154"/>
      <c r="I146" s="187" t="s">
        <v>62</v>
      </c>
      <c r="J146" s="188"/>
      <c r="K146" s="189"/>
    </row>
    <row r="147" spans="1:11" ht="12.75">
      <c r="A147" s="168" t="s">
        <v>63</v>
      </c>
      <c r="B147" s="153" t="s">
        <v>9</v>
      </c>
      <c r="C147" s="169" t="s">
        <v>6</v>
      </c>
      <c r="D147" s="177"/>
      <c r="E147" s="136" t="s">
        <v>63</v>
      </c>
      <c r="F147" s="133" t="s">
        <v>64</v>
      </c>
      <c r="G147" s="155" t="s">
        <v>6</v>
      </c>
      <c r="H147" s="154"/>
      <c r="I147" s="168" t="s">
        <v>65</v>
      </c>
      <c r="J147" s="153" t="s">
        <v>9</v>
      </c>
      <c r="K147" s="169" t="s">
        <v>6</v>
      </c>
    </row>
    <row r="148" spans="1:11" ht="15">
      <c r="A148" s="140">
        <v>3</v>
      </c>
      <c r="B148">
        <v>42800</v>
      </c>
      <c r="C148" s="163">
        <v>229.27</v>
      </c>
      <c r="D148" s="141"/>
      <c r="E148" s="142" t="s">
        <v>66</v>
      </c>
      <c r="F148" s="143">
        <v>520</v>
      </c>
      <c r="G148" s="159">
        <v>81.86</v>
      </c>
      <c r="I148" s="140" t="s">
        <v>80</v>
      </c>
      <c r="J148" t="s">
        <v>80</v>
      </c>
      <c r="K148" s="163" t="s">
        <v>80</v>
      </c>
    </row>
    <row r="149" spans="1:11" ht="15">
      <c r="A149" s="140">
        <v>23</v>
      </c>
      <c r="B149">
        <v>9400</v>
      </c>
      <c r="C149" s="163">
        <v>63.75</v>
      </c>
      <c r="D149" s="141"/>
      <c r="E149" s="144" t="s">
        <v>67</v>
      </c>
      <c r="F149" s="143">
        <v>178</v>
      </c>
      <c r="G149" s="159">
        <v>149.24</v>
      </c>
      <c r="I149" s="140"/>
      <c r="K149" s="163"/>
    </row>
    <row r="150" spans="1:11" ht="15">
      <c r="A150" s="140">
        <v>47</v>
      </c>
      <c r="B150">
        <v>1500</v>
      </c>
      <c r="C150" s="163">
        <v>32.5</v>
      </c>
      <c r="D150" s="141"/>
      <c r="E150" s="144" t="s">
        <v>68</v>
      </c>
      <c r="F150" s="143">
        <v>445</v>
      </c>
      <c r="G150" s="159">
        <v>74.27</v>
      </c>
      <c r="I150" s="140"/>
      <c r="K150" s="163"/>
    </row>
    <row r="151" spans="1:11" ht="15">
      <c r="A151" s="140"/>
      <c r="C151" s="163"/>
      <c r="D151" s="141"/>
      <c r="E151" s="144" t="s">
        <v>69</v>
      </c>
      <c r="F151" s="143">
        <v>0</v>
      </c>
      <c r="G151" s="159">
        <v>16.18</v>
      </c>
      <c r="I151" s="140"/>
      <c r="K151" s="163"/>
    </row>
    <row r="152" spans="1:11" ht="15">
      <c r="A152" s="140"/>
      <c r="C152" s="163"/>
      <c r="D152" s="141"/>
      <c r="E152" s="144" t="s">
        <v>70</v>
      </c>
      <c r="F152" s="143">
        <v>9840</v>
      </c>
      <c r="G152" s="159">
        <v>1062.3</v>
      </c>
      <c r="I152" s="140"/>
      <c r="K152" s="163"/>
    </row>
    <row r="153" spans="1:11" ht="15">
      <c r="A153" s="140"/>
      <c r="C153" s="163"/>
      <c r="D153" s="141"/>
      <c r="E153" s="142" t="s">
        <v>71</v>
      </c>
      <c r="F153" s="143">
        <v>61</v>
      </c>
      <c r="G153" s="159">
        <v>24.18</v>
      </c>
      <c r="I153" s="140"/>
      <c r="K153" s="163"/>
    </row>
    <row r="154" spans="1:11" ht="15">
      <c r="A154" s="140"/>
      <c r="C154" s="163"/>
      <c r="D154" s="141"/>
      <c r="E154" s="144" t="s">
        <v>72</v>
      </c>
      <c r="F154" s="143">
        <v>1</v>
      </c>
      <c r="G154" s="159">
        <v>28.81</v>
      </c>
      <c r="I154" s="140"/>
      <c r="K154" s="163"/>
    </row>
    <row r="155" spans="1:11" ht="15">
      <c r="A155" s="140"/>
      <c r="C155" s="163"/>
      <c r="D155" s="141"/>
      <c r="E155" s="144" t="s">
        <v>73</v>
      </c>
      <c r="F155" s="143">
        <v>0</v>
      </c>
      <c r="G155" s="159">
        <v>16.18</v>
      </c>
      <c r="I155" s="140"/>
      <c r="K155" s="163"/>
    </row>
    <row r="156" spans="1:11" ht="15">
      <c r="A156" s="140"/>
      <c r="C156" s="163"/>
      <c r="D156" s="141"/>
      <c r="E156" s="144" t="s">
        <v>74</v>
      </c>
      <c r="F156" s="143">
        <v>296</v>
      </c>
      <c r="G156" s="159">
        <v>45.16</v>
      </c>
      <c r="I156" s="140"/>
      <c r="K156" s="163"/>
    </row>
    <row r="157" spans="1:11" ht="15">
      <c r="A157" s="140"/>
      <c r="C157" s="163"/>
      <c r="D157" s="141"/>
      <c r="E157" s="142" t="s">
        <v>75</v>
      </c>
      <c r="F157" s="143">
        <v>513</v>
      </c>
      <c r="G157" s="159">
        <v>85.22</v>
      </c>
      <c r="I157" s="140"/>
      <c r="K157" s="163"/>
    </row>
    <row r="158" spans="1:11" ht="12.75">
      <c r="A158" s="140"/>
      <c r="C158" s="163"/>
      <c r="D158" s="141"/>
      <c r="E158" s="178"/>
      <c r="G158" s="163"/>
      <c r="I158" s="140"/>
      <c r="K158" s="163"/>
    </row>
    <row r="159" spans="1:11" ht="13.5" thickBot="1">
      <c r="A159" s="164"/>
      <c r="B159" s="165"/>
      <c r="C159" s="166"/>
      <c r="D159" s="141"/>
      <c r="E159" s="186"/>
      <c r="F159" s="165"/>
      <c r="G159" s="166"/>
      <c r="I159" s="164"/>
      <c r="J159" s="165"/>
      <c r="K159" s="166"/>
    </row>
    <row r="160" spans="1:11" ht="13.5" thickBot="1">
      <c r="A160" s="145"/>
      <c r="B160" s="146">
        <f>SUM(B148:B159)</f>
        <v>53700</v>
      </c>
      <c r="C160" s="147">
        <f>SUM(C148:C159)</f>
        <v>325.52</v>
      </c>
      <c r="D160" s="147"/>
      <c r="E160" s="147"/>
      <c r="F160" s="146">
        <f>SUM(F148:F159)</f>
        <v>11854</v>
      </c>
      <c r="G160" s="147">
        <f>SUM(G148:G159)</f>
        <v>1583.4</v>
      </c>
      <c r="H160" s="146"/>
      <c r="I160" s="146"/>
      <c r="J160" s="146">
        <f>SUM(J148:J159)</f>
        <v>0</v>
      </c>
      <c r="K160" s="167">
        <f>SUM(K148:K159)</f>
        <v>0</v>
      </c>
    </row>
    <row r="161" ht="13.5" thickBot="1"/>
    <row r="162" spans="1:11" ht="12.75">
      <c r="A162" s="187" t="s">
        <v>60</v>
      </c>
      <c r="B162" s="188"/>
      <c r="C162" s="189"/>
      <c r="D162" s="185"/>
      <c r="E162" s="190" t="s">
        <v>61</v>
      </c>
      <c r="F162" s="191"/>
      <c r="G162" s="192"/>
      <c r="H162" s="152"/>
      <c r="I162" s="187" t="s">
        <v>62</v>
      </c>
      <c r="J162" s="188"/>
      <c r="K162" s="189"/>
    </row>
    <row r="163" spans="1:11" ht="12.75">
      <c r="A163" s="168" t="s">
        <v>63</v>
      </c>
      <c r="B163" s="153" t="s">
        <v>9</v>
      </c>
      <c r="C163" s="169" t="s">
        <v>6</v>
      </c>
      <c r="D163" s="185"/>
      <c r="E163" s="136" t="s">
        <v>63</v>
      </c>
      <c r="F163" s="133" t="s">
        <v>64</v>
      </c>
      <c r="G163" s="155" t="s">
        <v>6</v>
      </c>
      <c r="H163" s="152"/>
      <c r="I163" s="168" t="s">
        <v>65</v>
      </c>
      <c r="J163" s="153" t="s">
        <v>9</v>
      </c>
      <c r="K163" s="169" t="s">
        <v>6</v>
      </c>
    </row>
    <row r="164" spans="1:11" ht="15">
      <c r="A164" s="140">
        <v>3</v>
      </c>
      <c r="B164">
        <v>11500</v>
      </c>
      <c r="C164" s="163">
        <v>73.2</v>
      </c>
      <c r="D164" s="141"/>
      <c r="E164" s="142" t="s">
        <v>66</v>
      </c>
      <c r="F164" s="143">
        <v>440</v>
      </c>
      <c r="G164" s="159">
        <v>68.18</v>
      </c>
      <c r="I164" s="140" t="s">
        <v>80</v>
      </c>
      <c r="J164" t="s">
        <v>80</v>
      </c>
      <c r="K164" s="163" t="s">
        <v>80</v>
      </c>
    </row>
    <row r="165" spans="1:11" ht="15">
      <c r="A165" s="140">
        <v>23</v>
      </c>
      <c r="B165">
        <v>1800</v>
      </c>
      <c r="C165" s="163">
        <v>32.5</v>
      </c>
      <c r="D165" s="141"/>
      <c r="E165" s="144" t="s">
        <v>67</v>
      </c>
      <c r="F165" s="143">
        <v>44</v>
      </c>
      <c r="G165" s="159">
        <v>105.68</v>
      </c>
      <c r="I165" s="140"/>
      <c r="K165" s="163"/>
    </row>
    <row r="166" spans="1:11" ht="15">
      <c r="A166" s="140">
        <v>47</v>
      </c>
      <c r="B166">
        <v>200</v>
      </c>
      <c r="C166" s="163">
        <v>32.5</v>
      </c>
      <c r="D166" s="141"/>
      <c r="E166" s="144" t="s">
        <v>68</v>
      </c>
      <c r="F166" s="143">
        <v>404</v>
      </c>
      <c r="G166" s="159">
        <v>64.77</v>
      </c>
      <c r="I166" s="140"/>
      <c r="K166" s="163"/>
    </row>
    <row r="167" spans="1:11" ht="15">
      <c r="A167" s="140"/>
      <c r="C167" s="163"/>
      <c r="D167" s="141"/>
      <c r="E167" s="144" t="s">
        <v>69</v>
      </c>
      <c r="F167" s="143">
        <v>0</v>
      </c>
      <c r="G167" s="159">
        <v>16.18</v>
      </c>
      <c r="I167" s="140"/>
      <c r="K167" s="163"/>
    </row>
    <row r="168" spans="1:11" ht="15">
      <c r="A168" s="140"/>
      <c r="C168" s="163"/>
      <c r="D168" s="141"/>
      <c r="E168" s="144" t="s">
        <v>70</v>
      </c>
      <c r="F168" s="143">
        <v>8960</v>
      </c>
      <c r="G168" s="159">
        <v>877.83</v>
      </c>
      <c r="I168" s="140"/>
      <c r="K168" s="163"/>
    </row>
    <row r="169" spans="1:11" ht="15">
      <c r="A169" s="140"/>
      <c r="C169" s="163"/>
      <c r="D169" s="141"/>
      <c r="E169" s="142" t="s">
        <v>71</v>
      </c>
      <c r="F169" s="143">
        <v>56</v>
      </c>
      <c r="G169" s="159">
        <v>22.95</v>
      </c>
      <c r="I169" s="140"/>
      <c r="K169" s="163"/>
    </row>
    <row r="170" spans="1:11" ht="15">
      <c r="A170" s="140"/>
      <c r="C170" s="163"/>
      <c r="D170" s="141"/>
      <c r="E170" s="144" t="s">
        <v>72</v>
      </c>
      <c r="F170" s="143">
        <v>100</v>
      </c>
      <c r="G170" s="159">
        <v>28</v>
      </c>
      <c r="I170" s="140"/>
      <c r="K170" s="163"/>
    </row>
    <row r="171" spans="1:11" ht="15">
      <c r="A171" s="140"/>
      <c r="C171" s="163"/>
      <c r="D171" s="141"/>
      <c r="E171" s="144" t="s">
        <v>73</v>
      </c>
      <c r="F171" s="143">
        <v>0</v>
      </c>
      <c r="G171" s="159">
        <v>16.18</v>
      </c>
      <c r="I171" s="140"/>
      <c r="K171" s="163"/>
    </row>
    <row r="172" spans="1:11" ht="15">
      <c r="A172" s="140"/>
      <c r="C172" s="163"/>
      <c r="D172" s="141"/>
      <c r="E172" s="144" t="s">
        <v>74</v>
      </c>
      <c r="F172" s="143">
        <v>336</v>
      </c>
      <c r="G172" s="159">
        <v>46.95</v>
      </c>
      <c r="I172" s="140"/>
      <c r="K172" s="163"/>
    </row>
    <row r="173" spans="1:11" ht="15">
      <c r="A173" s="140"/>
      <c r="C173" s="163"/>
      <c r="D173" s="141"/>
      <c r="E173" s="142" t="s">
        <v>75</v>
      </c>
      <c r="F173" s="143">
        <v>513</v>
      </c>
      <c r="G173" s="159">
        <v>80.39</v>
      </c>
      <c r="I173" s="140"/>
      <c r="K173" s="163"/>
    </row>
    <row r="174" spans="1:11" ht="12.75">
      <c r="A174" s="140"/>
      <c r="C174" s="163"/>
      <c r="D174" s="141"/>
      <c r="E174" s="178"/>
      <c r="G174" s="163"/>
      <c r="I174" s="140"/>
      <c r="K174" s="163"/>
    </row>
    <row r="175" spans="1:11" ht="13.5" thickBot="1">
      <c r="A175" s="140"/>
      <c r="C175" s="163"/>
      <c r="D175" s="141"/>
      <c r="E175" s="178"/>
      <c r="G175" s="163"/>
      <c r="I175" s="140"/>
      <c r="K175" s="163"/>
    </row>
    <row r="176" spans="1:11" ht="13.5" thickBot="1">
      <c r="A176" s="145"/>
      <c r="B176" s="146">
        <f>SUM(B164:B175)</f>
        <v>13500</v>
      </c>
      <c r="C176" s="167">
        <f>SUM(C164:C175)</f>
        <v>138.2</v>
      </c>
      <c r="D176" s="147"/>
      <c r="E176" s="179"/>
      <c r="F176" s="146">
        <f>SUM(F164:F175)</f>
        <v>10853</v>
      </c>
      <c r="G176" s="167">
        <f>SUM(G164:G175)</f>
        <v>1327.1100000000004</v>
      </c>
      <c r="H176" s="146"/>
      <c r="I176" s="145"/>
      <c r="J176" s="146">
        <f>SUM(J163:J177)</f>
        <v>0</v>
      </c>
      <c r="K176" s="167">
        <f>SUM(K163:K177)</f>
        <v>0</v>
      </c>
    </row>
    <row r="177" ht="13.5" thickBot="1"/>
    <row r="178" spans="1:11" ht="12.75">
      <c r="A178" s="187" t="s">
        <v>60</v>
      </c>
      <c r="B178" s="188"/>
      <c r="C178" s="189"/>
      <c r="D178" s="185"/>
      <c r="E178" s="190" t="s">
        <v>61</v>
      </c>
      <c r="F178" s="191"/>
      <c r="G178" s="192"/>
      <c r="H178" s="152"/>
      <c r="I178" s="187" t="s">
        <v>62</v>
      </c>
      <c r="J178" s="188"/>
      <c r="K178" s="189"/>
    </row>
    <row r="179" spans="1:11" ht="12.75">
      <c r="A179" s="168" t="s">
        <v>63</v>
      </c>
      <c r="B179" s="153" t="s">
        <v>9</v>
      </c>
      <c r="C179" s="169" t="s">
        <v>6</v>
      </c>
      <c r="D179" s="185"/>
      <c r="E179" s="136" t="s">
        <v>63</v>
      </c>
      <c r="F179" s="133" t="s">
        <v>64</v>
      </c>
      <c r="G179" s="155" t="s">
        <v>6</v>
      </c>
      <c r="H179" s="152"/>
      <c r="I179" s="168" t="s">
        <v>65</v>
      </c>
      <c r="J179" s="153" t="s">
        <v>9</v>
      </c>
      <c r="K179" s="169" t="s">
        <v>6</v>
      </c>
    </row>
    <row r="180" spans="1:11" ht="15">
      <c r="A180" s="140">
        <v>3</v>
      </c>
      <c r="B180">
        <v>15700</v>
      </c>
      <c r="C180" s="163">
        <v>92.1</v>
      </c>
      <c r="D180" s="141"/>
      <c r="E180" s="142" t="s">
        <v>66</v>
      </c>
      <c r="F180" s="143">
        <v>1000</v>
      </c>
      <c r="G180" s="159">
        <v>109.47</v>
      </c>
      <c r="I180" s="140" t="s">
        <v>80</v>
      </c>
      <c r="J180" t="s">
        <v>80</v>
      </c>
      <c r="K180" s="163" t="s">
        <v>80</v>
      </c>
    </row>
    <row r="181" spans="1:11" ht="15">
      <c r="A181" s="140">
        <v>23</v>
      </c>
      <c r="B181">
        <v>9300</v>
      </c>
      <c r="C181" s="163">
        <v>63.3</v>
      </c>
      <c r="D181" s="141"/>
      <c r="E181" s="144" t="s">
        <v>67</v>
      </c>
      <c r="F181" s="143">
        <v>445</v>
      </c>
      <c r="G181" s="159">
        <v>150.55</v>
      </c>
      <c r="I181" s="140"/>
      <c r="K181" s="163"/>
    </row>
    <row r="182" spans="1:11" ht="15">
      <c r="A182" s="140">
        <v>47</v>
      </c>
      <c r="B182">
        <v>400</v>
      </c>
      <c r="C182" s="163">
        <v>32.5</v>
      </c>
      <c r="D182" s="141"/>
      <c r="E182" s="144" t="s">
        <v>68</v>
      </c>
      <c r="F182" s="143">
        <v>763</v>
      </c>
      <c r="G182" s="159">
        <v>87.24</v>
      </c>
      <c r="I182" s="140"/>
      <c r="K182" s="163"/>
    </row>
    <row r="183" spans="1:11" ht="15">
      <c r="A183" s="140"/>
      <c r="C183" s="163"/>
      <c r="D183" s="141"/>
      <c r="E183" s="144" t="s">
        <v>69</v>
      </c>
      <c r="F183" s="143">
        <v>0</v>
      </c>
      <c r="G183" s="159">
        <v>16.18</v>
      </c>
      <c r="I183" s="140"/>
      <c r="K183" s="163"/>
    </row>
    <row r="184" spans="1:11" ht="15">
      <c r="A184" s="140"/>
      <c r="C184" s="163"/>
      <c r="D184" s="141"/>
      <c r="E184" s="144" t="s">
        <v>70</v>
      </c>
      <c r="F184" s="143">
        <v>10240</v>
      </c>
      <c r="G184" s="159">
        <v>800.13</v>
      </c>
      <c r="I184" s="140"/>
      <c r="K184" s="163"/>
    </row>
    <row r="185" spans="1:11" ht="15">
      <c r="A185" s="140"/>
      <c r="C185" s="163"/>
      <c r="D185" s="141"/>
      <c r="E185" s="142" t="s">
        <v>71</v>
      </c>
      <c r="F185" s="143">
        <v>56</v>
      </c>
      <c r="G185" s="159">
        <v>21.39</v>
      </c>
      <c r="I185" s="140"/>
      <c r="K185" s="163"/>
    </row>
    <row r="186" spans="1:11" ht="15">
      <c r="A186" s="140"/>
      <c r="C186" s="163"/>
      <c r="D186" s="141"/>
      <c r="E186" s="144" t="s">
        <v>72</v>
      </c>
      <c r="F186" s="143">
        <v>100</v>
      </c>
      <c r="G186" s="159">
        <v>25.51</v>
      </c>
      <c r="I186" s="140"/>
      <c r="K186" s="163"/>
    </row>
    <row r="187" spans="1:11" ht="15">
      <c r="A187" s="140"/>
      <c r="C187" s="163"/>
      <c r="D187" s="141"/>
      <c r="E187" s="144" t="s">
        <v>73</v>
      </c>
      <c r="F187" s="143">
        <v>0</v>
      </c>
      <c r="G187" s="159">
        <v>16.18</v>
      </c>
      <c r="I187" s="140"/>
      <c r="K187" s="163"/>
    </row>
    <row r="188" spans="1:11" ht="15">
      <c r="A188" s="140"/>
      <c r="C188" s="163"/>
      <c r="D188" s="141"/>
      <c r="E188" s="144" t="s">
        <v>74</v>
      </c>
      <c r="F188" s="143">
        <v>365</v>
      </c>
      <c r="G188" s="159">
        <v>46.67</v>
      </c>
      <c r="I188" s="140"/>
      <c r="K188" s="163"/>
    </row>
    <row r="189" spans="1:11" ht="15">
      <c r="A189" s="140"/>
      <c r="C189" s="163"/>
      <c r="D189" s="141"/>
      <c r="E189" s="142" t="s">
        <v>75</v>
      </c>
      <c r="F189">
        <v>513</v>
      </c>
      <c r="G189" s="139">
        <v>66.2</v>
      </c>
      <c r="I189" s="140"/>
      <c r="K189" s="163"/>
    </row>
    <row r="190" spans="1:11" ht="12.75">
      <c r="A190" s="140"/>
      <c r="C190" s="163"/>
      <c r="D190" s="141"/>
      <c r="E190" s="178"/>
      <c r="G190" s="163"/>
      <c r="I190" s="140"/>
      <c r="K190" s="163"/>
    </row>
    <row r="191" spans="1:11" ht="13.5" thickBot="1">
      <c r="A191" s="140"/>
      <c r="C191" s="163"/>
      <c r="D191" s="141"/>
      <c r="E191" s="178"/>
      <c r="G191" s="163"/>
      <c r="I191" s="140"/>
      <c r="K191" s="139"/>
    </row>
    <row r="192" spans="1:11" ht="13.5" thickBot="1">
      <c r="A192" s="145"/>
      <c r="B192" s="146">
        <f>SUM(B180:B191)</f>
        <v>25400</v>
      </c>
      <c r="C192" s="167">
        <f>SUM(C180:C191)</f>
        <v>187.89999999999998</v>
      </c>
      <c r="D192" s="147"/>
      <c r="E192" s="179"/>
      <c r="F192" s="146">
        <f>SUM(F180:F191)</f>
        <v>13482</v>
      </c>
      <c r="G192" s="167">
        <f>SUM(G180:G191)</f>
        <v>1339.5200000000002</v>
      </c>
      <c r="H192" s="146"/>
      <c r="I192" s="145"/>
      <c r="J192" s="146">
        <f>SUM(J180:J191)</f>
        <v>0</v>
      </c>
      <c r="K192" s="167">
        <f>SUM(K180:K191)</f>
        <v>0</v>
      </c>
    </row>
  </sheetData>
  <sheetProtection/>
  <mergeCells count="36">
    <mergeCell ref="A1:C1"/>
    <mergeCell ref="E1:G1"/>
    <mergeCell ref="I1:K1"/>
    <mergeCell ref="E17:G17"/>
    <mergeCell ref="I17:K17"/>
    <mergeCell ref="A18:C18"/>
    <mergeCell ref="A33:C33"/>
    <mergeCell ref="E33:G33"/>
    <mergeCell ref="I33:K33"/>
    <mergeCell ref="A49:C49"/>
    <mergeCell ref="E49:G49"/>
    <mergeCell ref="I49:K49"/>
    <mergeCell ref="A65:C65"/>
    <mergeCell ref="E65:G65"/>
    <mergeCell ref="I65:K65"/>
    <mergeCell ref="A81:C81"/>
    <mergeCell ref="E81:G81"/>
    <mergeCell ref="I81:K81"/>
    <mergeCell ref="A97:C97"/>
    <mergeCell ref="E97:G97"/>
    <mergeCell ref="I97:K97"/>
    <mergeCell ref="A114:C114"/>
    <mergeCell ref="E114:G114"/>
    <mergeCell ref="I114:K114"/>
    <mergeCell ref="A130:C130"/>
    <mergeCell ref="E130:G130"/>
    <mergeCell ref="I130:K130"/>
    <mergeCell ref="A146:C146"/>
    <mergeCell ref="E146:G146"/>
    <mergeCell ref="I146:K146"/>
    <mergeCell ref="A162:C162"/>
    <mergeCell ref="E162:G162"/>
    <mergeCell ref="I162:K162"/>
    <mergeCell ref="A178:C178"/>
    <mergeCell ref="E178:G178"/>
    <mergeCell ref="I178:K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Victoria Sanchez</cp:lastModifiedBy>
  <dcterms:created xsi:type="dcterms:W3CDTF">2007-12-03T16:48:26Z</dcterms:created>
  <dcterms:modified xsi:type="dcterms:W3CDTF">2019-09-03T21:42:40Z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